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G50" i="6" l="1"/>
  <c r="E50" i="25" l="1"/>
  <c r="E26" i="19" l="1"/>
  <c r="C68" i="25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1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G16" i="19" l="1"/>
  <c r="G66" i="19" s="1"/>
  <c r="H35" i="2" s="1"/>
  <c r="F16" i="16"/>
  <c r="B16" i="8"/>
  <c r="B66" i="8" s="1"/>
  <c r="C19" i="2" s="1"/>
  <c r="E16" i="14"/>
  <c r="E66" i="14" s="1"/>
  <c r="F25" i="2" s="1"/>
  <c r="F66" i="5"/>
  <c r="G16" i="2" s="1"/>
  <c r="G66" i="5"/>
  <c r="H16" i="2" s="1"/>
  <c r="G66" i="6"/>
  <c r="H17" i="2" s="1"/>
  <c r="B16" i="7"/>
  <c r="F16" i="8"/>
  <c r="D16" i="8"/>
  <c r="B66" i="10"/>
  <c r="C21" i="2" s="1"/>
  <c r="F16" i="14"/>
  <c r="F66" i="14" s="1"/>
  <c r="G25" i="2" s="1"/>
  <c r="E66" i="19"/>
  <c r="F35" i="2" s="1"/>
  <c r="G66" i="18"/>
  <c r="H33" i="2" s="1"/>
  <c r="G66" i="17"/>
  <c r="H32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C16" i="7"/>
  <c r="C66" i="7" s="1"/>
  <c r="D18" i="2" s="1"/>
  <c r="B66" i="7"/>
  <c r="C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H31" i="2" l="1"/>
  <c r="F31" i="2"/>
  <c r="G66" i="25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14" i="2" s="1"/>
  <c r="C66" i="4"/>
  <c r="D15" i="2" s="1"/>
  <c r="D14" i="2" s="1"/>
  <c r="D66" i="4"/>
  <c r="E15" i="2" s="1"/>
  <c r="C36" i="2" l="1"/>
  <c r="D36" i="2"/>
  <c r="E17" i="2"/>
  <c r="E14" i="2" l="1"/>
  <c r="E36" i="2" l="1"/>
</calcChain>
</file>

<file path=xl/sharedStrings.xml><?xml version="1.0" encoding="utf-8"?>
<sst xmlns="http://schemas.openxmlformats.org/spreadsheetml/2006/main" count="1154" uniqueCount="117">
  <si>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</si>
  <si>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</si>
  <si>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</si>
  <si>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</si>
  <si>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</si>
  <si>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</si>
  <si>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</si>
  <si>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</si>
  <si>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</si>
  <si>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</si>
  <si>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</si>
  <si>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</si>
  <si>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</si>
  <si>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</si>
  <si>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</si>
  <si>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</si>
  <si>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</si>
  <si>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</si>
  <si>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</si>
  <si>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</si>
  <si>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</si>
  <si>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</si>
  <si>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</si>
  <si>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</si>
  <si>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</si>
  <si>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</si>
  <si>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</si>
  <si>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</si>
  <si>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</si>
  <si>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</si>
  <si>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</si>
  <si>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</si>
  <si>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</si>
  <si>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</si>
  <si>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</si>
  <si>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</si>
  <si>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</si>
  <si>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</si>
  <si>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</si>
  <si>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</si>
  <si>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</si>
  <si>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</si>
  <si>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</si>
  <si>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</si>
  <si>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</si>
  <si>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</si>
  <si>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</si>
  <si>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</si>
  <si>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</si>
  <si>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</si>
  <si>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</si>
  <si>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</si>
  <si>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</si>
  <si>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</si>
  <si>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</si>
  <si>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</si>
  <si>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</si>
  <si>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</si>
  <si>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</si>
  <si>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</si>
  <si>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</si>
  <si>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</si>
  <si>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</si>
  <si>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</si>
  <si>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</si>
  <si>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</si>
  <si>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</si>
  <si>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</si>
  <si>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</si>
  <si>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</si>
  <si>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</si>
  <si>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</si>
  <si>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</si>
  <si>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</si>
  <si>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</si>
  <si>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</si>
  <si>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</si>
  <si>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</si>
  <si>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</si>
  <si>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</si>
  <si>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</si>
  <si>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</si>
  <si>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</si>
  <si>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</si>
  <si>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</si>
  <si>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</si>
  <si>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</si>
  <si>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</si>
  <si>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</si>
  <si>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</si>
  <si>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</si>
  <si>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</si>
  <si>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</si>
  <si>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</si>
  <si>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</si>
  <si>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</si>
  <si>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</si>
  <si>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</si>
  <si>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</si>
  <si>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</si>
  <si>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</si>
  <si>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</si>
  <si>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</si>
  <si>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</si>
  <si>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</si>
  <si>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</si>
  <si>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</si>
  <si>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Закон 2023</t>
  </si>
  <si>
    <t>31 март 2023 г.</t>
  </si>
  <si>
    <t>30 юни 2023 г.</t>
  </si>
  <si>
    <t>30 септември 2023 г.</t>
  </si>
  <si>
    <t>31 декември 2023 г.</t>
  </si>
  <si>
    <t>Уточнен план 2023 г.</t>
  </si>
  <si>
    <t>към 30.09.2023 г.</t>
  </si>
  <si>
    <t>* Класификационен код съгласно Решение № 780 на Министерския съвет от 2023 г.</t>
  </si>
  <si>
    <t>на : Министерство на земеделието и храните към 31.12.2023 г.</t>
  </si>
  <si>
    <t>към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</si>
</sst>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3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0" fontId="8" fillId="4" borderId="11" xfId="0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1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0" borderId="0" xfId="0" applyNumberFormat="1" applyFont="1" applyAlignment="1">
      <alignment vertical="center"/>
    </xf>
    <xf numFmtId="0" fontId="10" fillId="0" borderId="0" xfId="0" applyFont="1" applyFill="1"/>
    <xf numFmtId="164" fontId="0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8" fillId="0" borderId="11" xfId="0" applyNumberFormat="1" applyFont="1" applyFill="1" applyBorder="1" applyAlignment="1">
      <alignment horizontal="right" vertical="center" wrapText="1"/>
    </xf>
    <xf numFmtId="164" fontId="10" fillId="0" borderId="11" xfId="0" applyNumberFormat="1" applyFont="1" applyFill="1" applyBorder="1" applyAlignment="1">
      <alignment horizontal="right" vertical="center" wrapText="1"/>
    </xf>
    <xf numFmtId="0" fontId="0" fillId="6" borderId="0" xfId="0" applyFont="1" applyFill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0" fillId="0" borderId="0" xfId="0" applyFill="1"/>
    <xf numFmtId="164" fontId="0" fillId="0" borderId="0" xfId="0" applyNumberFormat="1" applyFill="1"/>
    <xf numFmtId="164" fontId="10" fillId="0" borderId="0" xfId="0" applyNumberFormat="1" applyFont="1" applyFill="1"/>
    <xf numFmtId="164" fontId="0" fillId="0" borderId="0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AC44"/>
  <sheetViews>
    <sheetView tabSelected="1" zoomScale="110" zoomScaleNormal="110" workbookViewId="0">
      <selection activeCell="G10" sqref="G10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0" bestFit="1" customWidth="1"/>
    <col min="11" max="11" width="12" style="10" bestFit="1" customWidth="1"/>
    <col min="12" max="12" width="9.33203125" style="10"/>
    <col min="13" max="13" width="10.6640625" style="10" bestFit="1" customWidth="1"/>
    <col min="14" max="29" width="9.33203125" style="10"/>
    <col min="30" max="16384" width="9.33203125" style="1"/>
  </cols>
  <sheetData>
    <row r="3" spans="1:16" ht="42" customHeight="1" x14ac:dyDescent="0.2">
      <c r="A3" s="82" t="s">
        <v>14</v>
      </c>
      <c r="B3" s="82"/>
      <c r="C3" s="82"/>
      <c r="D3" s="82"/>
      <c r="E3" s="82"/>
      <c r="F3" s="82"/>
      <c r="G3" s="82"/>
      <c r="H3" s="82"/>
    </row>
    <row r="4" spans="1:16" x14ac:dyDescent="0.2">
      <c r="A4" s="83" t="s">
        <v>115</v>
      </c>
      <c r="B4" s="83"/>
      <c r="C4" s="83"/>
      <c r="D4" s="83"/>
      <c r="E4" s="83"/>
      <c r="F4" s="83"/>
      <c r="G4" s="83"/>
      <c r="H4" s="83"/>
    </row>
    <row r="5" spans="1:16" x14ac:dyDescent="0.2">
      <c r="A5" s="84" t="s">
        <v>20</v>
      </c>
      <c r="B5" s="85"/>
      <c r="C5" s="85"/>
      <c r="D5" s="85"/>
      <c r="E5" s="85"/>
      <c r="F5" s="85"/>
      <c r="G5" s="85"/>
      <c r="H5" s="85"/>
    </row>
    <row r="6" spans="1:16" x14ac:dyDescent="0.2">
      <c r="A6" s="44"/>
    </row>
    <row r="7" spans="1:16" x14ac:dyDescent="0.2">
      <c r="A7" s="83" t="s">
        <v>22</v>
      </c>
      <c r="B7" s="83"/>
      <c r="C7" s="83"/>
      <c r="D7" s="83"/>
      <c r="E7" s="83"/>
      <c r="F7" s="83"/>
      <c r="G7" s="83"/>
      <c r="H7" s="83"/>
    </row>
    <row r="8" spans="1:16" x14ac:dyDescent="0.2">
      <c r="A8" s="83" t="s">
        <v>113</v>
      </c>
      <c r="B8" s="83"/>
      <c r="C8" s="83"/>
      <c r="D8" s="83"/>
      <c r="E8" s="83"/>
      <c r="F8" s="83"/>
      <c r="G8" s="83"/>
      <c r="H8" s="83"/>
    </row>
    <row r="9" spans="1:16" x14ac:dyDescent="0.2">
      <c r="A9" s="85" t="s">
        <v>21</v>
      </c>
      <c r="B9" s="85"/>
      <c r="C9" s="85"/>
      <c r="D9" s="85"/>
      <c r="E9" s="85"/>
      <c r="F9" s="85"/>
      <c r="G9" s="85"/>
      <c r="H9" s="85"/>
    </row>
    <row r="10" spans="1:16" ht="13.5" thickBot="1" x14ac:dyDescent="0.25">
      <c r="A10" s="25" t="s">
        <v>3</v>
      </c>
      <c r="H10" s="26" t="s">
        <v>3</v>
      </c>
      <c r="I10" s="10"/>
    </row>
    <row r="11" spans="1:16" ht="12.75" customHeight="1" x14ac:dyDescent="0.2">
      <c r="A11" s="79" t="s">
        <v>15</v>
      </c>
      <c r="B11" s="79" t="s">
        <v>23</v>
      </c>
      <c r="C11" s="89" t="s">
        <v>107</v>
      </c>
      <c r="D11" s="86" t="s">
        <v>112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</row>
    <row r="12" spans="1:16" x14ac:dyDescent="0.2">
      <c r="A12" s="80"/>
      <c r="B12" s="80"/>
      <c r="C12" s="90"/>
      <c r="D12" s="87"/>
      <c r="E12" s="28" t="s">
        <v>5</v>
      </c>
      <c r="F12" s="28" t="s">
        <v>5</v>
      </c>
      <c r="G12" s="28" t="s">
        <v>5</v>
      </c>
      <c r="H12" s="28" t="s">
        <v>5</v>
      </c>
      <c r="I12" s="10"/>
    </row>
    <row r="13" spans="1:16" ht="26.25" thickBot="1" x14ac:dyDescent="0.25">
      <c r="A13" s="81"/>
      <c r="B13" s="81"/>
      <c r="C13" s="91"/>
      <c r="D13" s="88"/>
      <c r="E13" s="29" t="s">
        <v>108</v>
      </c>
      <c r="F13" s="30" t="s">
        <v>109</v>
      </c>
      <c r="G13" s="30" t="s">
        <v>110</v>
      </c>
      <c r="H13" s="30" t="s">
        <v>111</v>
      </c>
      <c r="I13" s="10"/>
    </row>
    <row r="14" spans="1:16" ht="26.25" thickBot="1" x14ac:dyDescent="0.25">
      <c r="A14" s="31" t="s">
        <v>51</v>
      </c>
      <c r="B14" s="32" t="s">
        <v>50</v>
      </c>
      <c r="C14" s="47">
        <f>SUM(C15:C26)</f>
        <v>223770900</v>
      </c>
      <c r="D14" s="47">
        <f t="shared" ref="D14:H14" si="0">SUM(D15:D26)</f>
        <v>266745000</v>
      </c>
      <c r="E14" s="47">
        <f t="shared" si="0"/>
        <v>48447138</v>
      </c>
      <c r="F14" s="47">
        <f t="shared" si="0"/>
        <v>114219374</v>
      </c>
      <c r="G14" s="47">
        <f t="shared" si="0"/>
        <v>174298146</v>
      </c>
      <c r="H14" s="47">
        <f t="shared" si="0"/>
        <v>262768484</v>
      </c>
      <c r="I14" s="10"/>
      <c r="J14" s="57"/>
      <c r="K14" s="57"/>
      <c r="L14" s="57"/>
      <c r="N14" s="9"/>
      <c r="O14" s="9"/>
      <c r="P14" s="9"/>
    </row>
    <row r="15" spans="1:16" ht="13.5" thickBot="1" x14ac:dyDescent="0.25">
      <c r="A15" s="33" t="s">
        <v>53</v>
      </c>
      <c r="B15" s="34" t="s">
        <v>52</v>
      </c>
      <c r="C15" s="48">
        <f>'1'!B66</f>
        <v>52125200</v>
      </c>
      <c r="D15" s="48">
        <f>'1'!C66</f>
        <v>56900111</v>
      </c>
      <c r="E15" s="48">
        <f>'1'!D66</f>
        <v>12172999</v>
      </c>
      <c r="F15" s="48">
        <f>'1'!E66</f>
        <v>24651141</v>
      </c>
      <c r="G15" s="48">
        <f>'1'!F66</f>
        <v>37345572</v>
      </c>
      <c r="H15" s="48">
        <f>'1'!G66</f>
        <v>56897603</v>
      </c>
      <c r="I15" s="10"/>
      <c r="K15" s="9"/>
      <c r="N15" s="9"/>
      <c r="O15" s="9"/>
      <c r="P15" s="9"/>
    </row>
    <row r="16" spans="1:16" ht="26.25" thickBot="1" x14ac:dyDescent="0.25">
      <c r="A16" s="33" t="s">
        <v>54</v>
      </c>
      <c r="B16" s="34" t="s">
        <v>55</v>
      </c>
      <c r="C16" s="48">
        <f>'2'!B66</f>
        <v>99000</v>
      </c>
      <c r="D16" s="48">
        <f>'2'!C66</f>
        <v>102115</v>
      </c>
      <c r="E16" s="48">
        <f>'2'!D66</f>
        <v>25238</v>
      </c>
      <c r="F16" s="48">
        <f>'2'!E66</f>
        <v>48558</v>
      </c>
      <c r="G16" s="48">
        <f>'2'!F66</f>
        <v>72214</v>
      </c>
      <c r="H16" s="48">
        <f>'2'!G66</f>
        <v>102115</v>
      </c>
      <c r="I16" s="10"/>
      <c r="K16" s="9"/>
      <c r="N16" s="9"/>
      <c r="O16" s="9"/>
      <c r="P16" s="9"/>
    </row>
    <row r="17" spans="1:16" ht="13.5" thickBot="1" x14ac:dyDescent="0.25">
      <c r="A17" s="33" t="s">
        <v>56</v>
      </c>
      <c r="B17" s="34" t="s">
        <v>57</v>
      </c>
      <c r="C17" s="48">
        <f>'3'!B66</f>
        <v>33948900</v>
      </c>
      <c r="D17" s="48">
        <f>'3'!C66</f>
        <v>41825754</v>
      </c>
      <c r="E17" s="48">
        <f>'3'!D66</f>
        <v>5911173</v>
      </c>
      <c r="F17" s="48">
        <f>'3'!E66</f>
        <v>20778136</v>
      </c>
      <c r="G17" s="48">
        <f>'3'!F66</f>
        <v>27400225</v>
      </c>
      <c r="H17" s="48">
        <f>'3'!G66</f>
        <v>41825753</v>
      </c>
      <c r="I17" s="10"/>
      <c r="K17" s="9"/>
      <c r="N17" s="9"/>
      <c r="O17" s="9"/>
      <c r="P17" s="9"/>
    </row>
    <row r="18" spans="1:16" ht="13.5" thickBot="1" x14ac:dyDescent="0.25">
      <c r="A18" s="33" t="s">
        <v>58</v>
      </c>
      <c r="B18" s="34" t="s">
        <v>59</v>
      </c>
      <c r="C18" s="48">
        <f>'4'!B66</f>
        <v>35495000</v>
      </c>
      <c r="D18" s="48">
        <f>'4'!C66</f>
        <v>36701390</v>
      </c>
      <c r="E18" s="48">
        <f>'4'!D66</f>
        <v>7169684</v>
      </c>
      <c r="F18" s="48">
        <f>'4'!E66</f>
        <v>15180222</v>
      </c>
      <c r="G18" s="48">
        <f>'4'!F66</f>
        <v>22388755</v>
      </c>
      <c r="H18" s="48">
        <f>'4'!G66</f>
        <v>32746040</v>
      </c>
      <c r="I18" s="10"/>
      <c r="K18" s="9"/>
      <c r="N18" s="9"/>
      <c r="O18" s="9"/>
      <c r="P18" s="9"/>
    </row>
    <row r="19" spans="1:16" ht="13.5" thickBot="1" x14ac:dyDescent="0.25">
      <c r="A19" s="33" t="s">
        <v>60</v>
      </c>
      <c r="B19" s="34" t="s">
        <v>61</v>
      </c>
      <c r="C19" s="48">
        <f>'5'!B66</f>
        <v>4263200</v>
      </c>
      <c r="D19" s="48">
        <f>'5'!C66</f>
        <v>6034053</v>
      </c>
      <c r="E19" s="48">
        <f>'5'!D66</f>
        <v>991103</v>
      </c>
      <c r="F19" s="48">
        <f>'5'!E66</f>
        <v>1813551</v>
      </c>
      <c r="G19" s="48">
        <f>'5'!F66</f>
        <v>2771465</v>
      </c>
      <c r="H19" s="48">
        <f>'5'!G66</f>
        <v>6034053</v>
      </c>
      <c r="I19" s="10"/>
      <c r="K19" s="9"/>
      <c r="N19" s="9"/>
      <c r="O19" s="9"/>
      <c r="P19" s="9"/>
    </row>
    <row r="20" spans="1:16" ht="26.25" thickBot="1" x14ac:dyDescent="0.25">
      <c r="A20" s="33" t="s">
        <v>62</v>
      </c>
      <c r="B20" s="34" t="s">
        <v>63</v>
      </c>
      <c r="C20" s="48">
        <f>'6'!B66</f>
        <v>2104600</v>
      </c>
      <c r="D20" s="48">
        <f>'6'!C66</f>
        <v>2214632</v>
      </c>
      <c r="E20" s="48">
        <f>'6'!D66</f>
        <v>503612</v>
      </c>
      <c r="F20" s="48">
        <f>'6'!E66</f>
        <v>964703</v>
      </c>
      <c r="G20" s="48">
        <f>'6'!F66</f>
        <v>1535194</v>
      </c>
      <c r="H20" s="48">
        <f>'6'!G66</f>
        <v>2214632</v>
      </c>
      <c r="I20" s="10"/>
      <c r="K20" s="9"/>
      <c r="N20" s="9"/>
      <c r="O20" s="9"/>
      <c r="P20" s="9"/>
    </row>
    <row r="21" spans="1:16" ht="26.25" thickBot="1" x14ac:dyDescent="0.25">
      <c r="A21" s="33" t="s">
        <v>64</v>
      </c>
      <c r="B21" s="34" t="s">
        <v>65</v>
      </c>
      <c r="C21" s="48">
        <f>'7'!B66</f>
        <v>1150000</v>
      </c>
      <c r="D21" s="48">
        <f>'7'!C66</f>
        <v>968723</v>
      </c>
      <c r="E21" s="48">
        <f>'7'!D66</f>
        <v>217114</v>
      </c>
      <c r="F21" s="48">
        <f>'7'!E66</f>
        <v>455195</v>
      </c>
      <c r="G21" s="48">
        <f>'7'!F66</f>
        <v>684183</v>
      </c>
      <c r="H21" s="48">
        <f>'7'!G66</f>
        <v>968723</v>
      </c>
      <c r="I21" s="10"/>
      <c r="K21" s="9"/>
      <c r="N21" s="9"/>
      <c r="O21" s="9"/>
      <c r="P21" s="9"/>
    </row>
    <row r="22" spans="1:16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K22" s="9"/>
      <c r="N22" s="9"/>
      <c r="O22" s="9"/>
      <c r="P22" s="9"/>
    </row>
    <row r="23" spans="1:16" ht="13.5" thickBot="1" x14ac:dyDescent="0.25">
      <c r="A23" s="33" t="s">
        <v>68</v>
      </c>
      <c r="B23" s="34" t="s">
        <v>69</v>
      </c>
      <c r="C23" s="48">
        <f>'9'!B66</f>
        <v>1445000</v>
      </c>
      <c r="D23" s="48">
        <f>'9'!C66</f>
        <v>1473988</v>
      </c>
      <c r="E23" s="48">
        <f>'9'!D66</f>
        <v>367158</v>
      </c>
      <c r="F23" s="48">
        <f>'9'!E66</f>
        <v>711908</v>
      </c>
      <c r="G23" s="48">
        <f>'9'!F66</f>
        <v>1060570</v>
      </c>
      <c r="H23" s="48">
        <f>'9'!G66</f>
        <v>1473988</v>
      </c>
      <c r="I23" s="10"/>
      <c r="K23" s="9"/>
      <c r="N23" s="9"/>
      <c r="O23" s="9"/>
      <c r="P23" s="9"/>
    </row>
    <row r="24" spans="1:16" ht="13.5" thickBot="1" x14ac:dyDescent="0.25">
      <c r="A24" s="33" t="s">
        <v>70</v>
      </c>
      <c r="B24" s="34" t="s">
        <v>71</v>
      </c>
      <c r="C24" s="48">
        <f>'10'!B66</f>
        <v>1139000</v>
      </c>
      <c r="D24" s="48">
        <f>'10'!C66</f>
        <v>783338</v>
      </c>
      <c r="E24" s="48">
        <f>'10'!D66</f>
        <v>178860</v>
      </c>
      <c r="F24" s="48">
        <f>'10'!E66</f>
        <v>350663</v>
      </c>
      <c r="G24" s="48">
        <f>'10'!F66</f>
        <v>544225</v>
      </c>
      <c r="H24" s="48">
        <f>'10'!G66</f>
        <v>783338</v>
      </c>
      <c r="I24" s="10"/>
      <c r="K24" s="9"/>
      <c r="N24" s="9"/>
      <c r="O24" s="9"/>
      <c r="P24" s="9"/>
    </row>
    <row r="25" spans="1:16" ht="26.25" thickBot="1" x14ac:dyDescent="0.25">
      <c r="A25" s="33" t="s">
        <v>72</v>
      </c>
      <c r="B25" s="34" t="s">
        <v>73</v>
      </c>
      <c r="C25" s="48">
        <f>'11'!B66</f>
        <v>91103000</v>
      </c>
      <c r="D25" s="48">
        <f>'11'!C66</f>
        <v>119267942</v>
      </c>
      <c r="E25" s="48">
        <f>'11'!D66</f>
        <v>20810163</v>
      </c>
      <c r="F25" s="48">
        <f>'11'!E66</f>
        <v>49069807</v>
      </c>
      <c r="G25" s="48">
        <f>'11'!F66</f>
        <v>80190358</v>
      </c>
      <c r="H25" s="48">
        <f>'11'!G66</f>
        <v>119249285</v>
      </c>
      <c r="I25" s="10"/>
      <c r="K25" s="9"/>
      <c r="N25" s="9"/>
      <c r="O25" s="9"/>
      <c r="P25" s="9"/>
    </row>
    <row r="26" spans="1:16" ht="26.25" thickBot="1" x14ac:dyDescent="0.25">
      <c r="A26" s="33" t="s">
        <v>74</v>
      </c>
      <c r="B26" s="34" t="s">
        <v>75</v>
      </c>
      <c r="C26" s="48">
        <f>'12'!B66</f>
        <v>898000</v>
      </c>
      <c r="D26" s="48">
        <f>'12'!C66</f>
        <v>472954</v>
      </c>
      <c r="E26" s="48">
        <f>'12'!D66</f>
        <v>100034</v>
      </c>
      <c r="F26" s="48">
        <f>'12'!E66</f>
        <v>195490</v>
      </c>
      <c r="G26" s="48">
        <f>'12'!F66</f>
        <v>305385</v>
      </c>
      <c r="H26" s="48">
        <f>'12'!G66</f>
        <v>472954</v>
      </c>
      <c r="I26" s="10"/>
      <c r="K26" s="9"/>
      <c r="N26" s="9"/>
      <c r="O26" s="9"/>
      <c r="P26" s="9"/>
    </row>
    <row r="27" spans="1:16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  <c r="N27" s="9"/>
      <c r="O27" s="9"/>
      <c r="P27" s="9"/>
    </row>
    <row r="28" spans="1:16" ht="26.25" thickBot="1" x14ac:dyDescent="0.25">
      <c r="A28" s="31" t="s">
        <v>76</v>
      </c>
      <c r="B28" s="32" t="s">
        <v>77</v>
      </c>
      <c r="C28" s="47">
        <f>+C29</f>
        <v>7219000</v>
      </c>
      <c r="D28" s="47">
        <f t="shared" ref="D28:H28" si="1">+D29</f>
        <v>7999166</v>
      </c>
      <c r="E28" s="47">
        <f t="shared" si="1"/>
        <v>1780473</v>
      </c>
      <c r="F28" s="47">
        <f t="shared" si="1"/>
        <v>3693449</v>
      </c>
      <c r="G28" s="47">
        <f t="shared" si="1"/>
        <v>5471445</v>
      </c>
      <c r="H28" s="47">
        <f t="shared" si="1"/>
        <v>7999166</v>
      </c>
      <c r="I28" s="10"/>
      <c r="J28" s="57"/>
      <c r="K28" s="57"/>
      <c r="L28" s="57"/>
      <c r="N28" s="9"/>
      <c r="O28" s="9"/>
      <c r="P28" s="9"/>
    </row>
    <row r="29" spans="1:16" ht="13.5" thickBot="1" x14ac:dyDescent="0.25">
      <c r="A29" s="33" t="s">
        <v>78</v>
      </c>
      <c r="B29" s="34" t="s">
        <v>79</v>
      </c>
      <c r="C29" s="48">
        <f>'13'!B66</f>
        <v>7219000</v>
      </c>
      <c r="D29" s="48">
        <f>'13'!C66</f>
        <v>7999166</v>
      </c>
      <c r="E29" s="48">
        <f>'13'!D66</f>
        <v>1780473</v>
      </c>
      <c r="F29" s="48">
        <f>'13'!E66</f>
        <v>3693449</v>
      </c>
      <c r="G29" s="48">
        <f>'13'!F66</f>
        <v>5471445</v>
      </c>
      <c r="H29" s="48">
        <f>'13'!G66</f>
        <v>7999166</v>
      </c>
      <c r="I29" s="10"/>
      <c r="K29" s="9"/>
      <c r="N29" s="9"/>
      <c r="O29" s="9"/>
      <c r="P29" s="9"/>
    </row>
    <row r="30" spans="1:16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  <c r="N30" s="9"/>
      <c r="O30" s="9"/>
      <c r="P30" s="9"/>
    </row>
    <row r="31" spans="1:16" ht="26.25" thickBot="1" x14ac:dyDescent="0.25">
      <c r="A31" s="31" t="s">
        <v>80</v>
      </c>
      <c r="B31" s="32" t="s">
        <v>81</v>
      </c>
      <c r="C31" s="47">
        <f>+C32+C33</f>
        <v>35612200</v>
      </c>
      <c r="D31" s="47">
        <f t="shared" ref="D31:H31" si="2">+D32+D33</f>
        <v>39238446</v>
      </c>
      <c r="E31" s="47">
        <f t="shared" si="2"/>
        <v>7461519</v>
      </c>
      <c r="F31" s="47">
        <f t="shared" si="2"/>
        <v>18341522</v>
      </c>
      <c r="G31" s="47">
        <f t="shared" si="2"/>
        <v>26520410</v>
      </c>
      <c r="H31" s="47">
        <f t="shared" si="2"/>
        <v>39238508</v>
      </c>
      <c r="I31" s="10"/>
      <c r="J31" s="57"/>
      <c r="K31" s="57"/>
      <c r="L31" s="57"/>
      <c r="N31" s="9"/>
      <c r="O31" s="9"/>
      <c r="P31" s="9"/>
    </row>
    <row r="32" spans="1:16" ht="26.25" thickBot="1" x14ac:dyDescent="0.25">
      <c r="A32" s="33" t="s">
        <v>82</v>
      </c>
      <c r="B32" s="34" t="s">
        <v>83</v>
      </c>
      <c r="C32" s="48">
        <f>'14'!B66</f>
        <v>30612200</v>
      </c>
      <c r="D32" s="48">
        <f>'14'!C66</f>
        <v>34232145</v>
      </c>
      <c r="E32" s="48">
        <f>'14'!D66</f>
        <v>7461519</v>
      </c>
      <c r="F32" s="48">
        <f>'14'!E66</f>
        <v>16125886</v>
      </c>
      <c r="G32" s="48">
        <f>'14'!F66</f>
        <v>23617988</v>
      </c>
      <c r="H32" s="48">
        <f>'14'!G66</f>
        <v>34232207</v>
      </c>
      <c r="I32" s="10"/>
      <c r="K32" s="9"/>
      <c r="N32" s="9"/>
      <c r="O32" s="9"/>
      <c r="P32" s="9"/>
    </row>
    <row r="33" spans="1:29" ht="26.25" thickBot="1" x14ac:dyDescent="0.25">
      <c r="A33" s="33" t="s">
        <v>84</v>
      </c>
      <c r="B33" s="34" t="s">
        <v>85</v>
      </c>
      <c r="C33" s="48">
        <f>'15'!B66</f>
        <v>5000000</v>
      </c>
      <c r="D33" s="48">
        <f>'15'!C66</f>
        <v>5006301</v>
      </c>
      <c r="E33" s="48">
        <f>'15'!D66</f>
        <v>0</v>
      </c>
      <c r="F33" s="48">
        <f>'15'!E66</f>
        <v>2215636</v>
      </c>
      <c r="G33" s="48">
        <f>'15'!F66</f>
        <v>2902422</v>
      </c>
      <c r="H33" s="48">
        <f>'15'!G66</f>
        <v>5006301</v>
      </c>
      <c r="I33" s="10"/>
      <c r="K33" s="9"/>
      <c r="N33" s="9"/>
      <c r="O33" s="9"/>
      <c r="P33" s="9"/>
    </row>
    <row r="34" spans="1:29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K34" s="9"/>
      <c r="N34" s="9"/>
      <c r="O34" s="9"/>
      <c r="P34" s="9"/>
    </row>
    <row r="35" spans="1:29" ht="13.5" thickBot="1" x14ac:dyDescent="0.25">
      <c r="A35" s="31" t="s">
        <v>86</v>
      </c>
      <c r="B35" s="32" t="s">
        <v>16</v>
      </c>
      <c r="C35" s="50">
        <f>'16'!B66</f>
        <v>22961100</v>
      </c>
      <c r="D35" s="50">
        <f>'16'!C66</f>
        <v>23972085</v>
      </c>
      <c r="E35" s="50">
        <f>'16'!D66</f>
        <v>4949412</v>
      </c>
      <c r="F35" s="50">
        <f>'16'!E66</f>
        <v>10377393</v>
      </c>
      <c r="G35" s="50">
        <f>'16'!F66</f>
        <v>15331123</v>
      </c>
      <c r="H35" s="50">
        <f>'16'!G66</f>
        <v>23972532</v>
      </c>
      <c r="I35" s="10"/>
      <c r="K35" s="9"/>
      <c r="N35" s="9"/>
      <c r="O35" s="9"/>
      <c r="P35" s="9"/>
    </row>
    <row r="36" spans="1:29" ht="13.5" thickBot="1" x14ac:dyDescent="0.25">
      <c r="A36" s="41"/>
      <c r="B36" s="42" t="s">
        <v>17</v>
      </c>
      <c r="C36" s="51">
        <f>+C14+C28+C31+C35</f>
        <v>289563200</v>
      </c>
      <c r="D36" s="51">
        <f t="shared" ref="D36:L36" si="3">+D14+D28+D31+D35</f>
        <v>337954697</v>
      </c>
      <c r="E36" s="51">
        <f t="shared" si="3"/>
        <v>62638542</v>
      </c>
      <c r="F36" s="51">
        <f t="shared" si="3"/>
        <v>146631738</v>
      </c>
      <c r="G36" s="51">
        <f t="shared" si="3"/>
        <v>221621124</v>
      </c>
      <c r="H36" s="51">
        <f t="shared" si="3"/>
        <v>333978690</v>
      </c>
      <c r="I36" s="10"/>
      <c r="J36" s="9"/>
      <c r="K36" s="9"/>
      <c r="N36" s="9"/>
      <c r="O36" s="9"/>
      <c r="P36" s="9"/>
    </row>
    <row r="37" spans="1:29" x14ac:dyDescent="0.2">
      <c r="A37" s="45"/>
      <c r="I37" s="10"/>
      <c r="K37" s="9"/>
      <c r="N37" s="9"/>
      <c r="O37" s="9"/>
      <c r="P37" s="9"/>
    </row>
    <row r="38" spans="1:29" ht="12.75" customHeight="1" x14ac:dyDescent="0.2">
      <c r="A38" s="78" t="s">
        <v>114</v>
      </c>
      <c r="B38" s="78"/>
      <c r="C38" s="78"/>
      <c r="D38" s="78"/>
      <c r="E38" s="78"/>
      <c r="F38" s="78"/>
      <c r="G38" s="78"/>
      <c r="H38" s="78"/>
      <c r="I38" s="10"/>
      <c r="K38" s="9"/>
      <c r="N38" s="9"/>
      <c r="O38" s="9"/>
      <c r="P38" s="9"/>
    </row>
    <row r="39" spans="1:29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9"/>
      <c r="O39" s="9"/>
      <c r="P39" s="9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1:29" ht="24" customHeight="1" x14ac:dyDescent="0.2">
      <c r="A40" s="59"/>
      <c r="B40" s="59"/>
      <c r="C40" s="60"/>
      <c r="D40" s="59"/>
      <c r="E40" s="59"/>
      <c r="F40" s="59"/>
      <c r="G40" s="59"/>
      <c r="H40" s="59"/>
      <c r="I40" s="10"/>
    </row>
    <row r="41" spans="1:29" x14ac:dyDescent="0.2">
      <c r="A41" s="10"/>
      <c r="B41" s="10"/>
      <c r="C41" s="9"/>
      <c r="D41" s="10"/>
      <c r="E41" s="10"/>
      <c r="F41" s="10"/>
      <c r="G41" s="10"/>
      <c r="H41" s="10"/>
      <c r="I41" s="10"/>
    </row>
    <row r="42" spans="1:29" x14ac:dyDescent="0.2">
      <c r="A42" s="10"/>
      <c r="B42" s="10"/>
      <c r="C42" s="9"/>
      <c r="D42" s="10"/>
      <c r="E42" s="10"/>
      <c r="F42" s="10"/>
      <c r="G42" s="10"/>
      <c r="H42" s="10"/>
      <c r="I42" s="10"/>
    </row>
    <row r="43" spans="1:29" x14ac:dyDescent="0.2">
      <c r="A43" s="10"/>
      <c r="B43" s="10"/>
      <c r="C43" s="9"/>
      <c r="D43" s="10"/>
      <c r="E43" s="10"/>
      <c r="F43" s="10"/>
      <c r="G43" s="10"/>
      <c r="H43" s="10"/>
      <c r="I43" s="10"/>
    </row>
    <row r="44" spans="1:29" x14ac:dyDescent="0.2">
      <c r="A44" s="10"/>
      <c r="B44" s="10"/>
      <c r="C44" s="9"/>
      <c r="D44" s="10"/>
      <c r="E44" s="10"/>
      <c r="F44" s="10"/>
      <c r="G44" s="10"/>
      <c r="H44" s="10"/>
      <c r="I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69"/>
  <sheetViews>
    <sheetView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23" width="9.33203125" style="10"/>
    <col min="24" max="16384" width="9.33203125" style="1"/>
  </cols>
  <sheetData>
    <row r="3" spans="1:7" x14ac:dyDescent="0.2">
      <c r="A3" s="82" t="s">
        <v>0</v>
      </c>
      <c r="B3" s="82"/>
      <c r="C3" s="82"/>
      <c r="D3" s="82"/>
      <c r="E3" s="82"/>
      <c r="F3" s="82"/>
      <c r="G3" s="82"/>
    </row>
    <row r="4" spans="1:7" x14ac:dyDescent="0.2">
      <c r="A4" s="83" t="s">
        <v>116</v>
      </c>
      <c r="B4" s="83"/>
      <c r="C4" s="83"/>
      <c r="D4" s="83"/>
      <c r="E4" s="83"/>
      <c r="F4" s="83"/>
      <c r="G4" s="83"/>
    </row>
    <row r="5" spans="1:7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7" ht="13.5" thickBot="1" x14ac:dyDescent="0.25">
      <c r="A6" s="96" t="s">
        <v>93</v>
      </c>
      <c r="B6" s="97"/>
      <c r="C6" s="97"/>
      <c r="D6" s="97"/>
      <c r="E6" s="97"/>
      <c r="F6" s="97"/>
      <c r="G6" s="98"/>
    </row>
    <row r="7" spans="1:7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1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1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1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1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1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1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1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1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1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1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1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K27" s="9"/>
    </row>
    <row r="28" spans="1:11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K28" s="9"/>
    </row>
    <row r="29" spans="1:11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1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K30" s="9"/>
    </row>
    <row r="31" spans="1:11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K31" s="9"/>
    </row>
    <row r="32" spans="1:11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K33" s="9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K34" s="9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K35" s="9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K36" s="9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K37" s="9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K38" s="9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K40" s="9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K41" s="9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K42" s="9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K43" s="9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K44" s="9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K45" s="9"/>
    </row>
    <row r="46" spans="1:12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K47" s="9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K48" s="9"/>
    </row>
    <row r="49" spans="1:11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K49" s="9"/>
    </row>
    <row r="50" spans="1:11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K50" s="9"/>
    </row>
    <row r="51" spans="1:11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K51" s="9"/>
    </row>
    <row r="52" spans="1:11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K52" s="9"/>
    </row>
    <row r="53" spans="1:11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K53" s="9"/>
    </row>
    <row r="54" spans="1:11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K54" s="9"/>
    </row>
    <row r="55" spans="1:11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K55" s="9"/>
    </row>
    <row r="56" spans="1:11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K56" s="9"/>
    </row>
    <row r="57" spans="1:11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K57" s="9"/>
    </row>
    <row r="58" spans="1:11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K58" s="9"/>
    </row>
    <row r="59" spans="1:11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K59" s="9"/>
    </row>
    <row r="60" spans="1:11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K60" s="9"/>
    </row>
    <row r="61" spans="1:11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K61" s="9"/>
    </row>
    <row r="62" spans="1:11" ht="13.5" thickBot="1" x14ac:dyDescent="0.25">
      <c r="A62" s="15"/>
      <c r="B62" s="22"/>
      <c r="C62" s="22"/>
      <c r="D62" s="22"/>
      <c r="E62" s="22"/>
      <c r="F62" s="22"/>
      <c r="G62" s="22"/>
      <c r="H62" s="9"/>
      <c r="K62" s="9"/>
    </row>
    <row r="63" spans="1:11" ht="13.5" thickBot="1" x14ac:dyDescent="0.25">
      <c r="A63" s="15"/>
      <c r="B63" s="22"/>
      <c r="C63" s="22"/>
      <c r="D63" s="22"/>
      <c r="E63" s="22"/>
      <c r="F63" s="22"/>
      <c r="G63" s="22"/>
      <c r="H63" s="9"/>
      <c r="K63" s="9"/>
    </row>
    <row r="64" spans="1:11" ht="13.5" thickBot="1" x14ac:dyDescent="0.25">
      <c r="A64" s="15"/>
      <c r="B64" s="22"/>
      <c r="C64" s="22"/>
      <c r="D64" s="22"/>
      <c r="E64" s="22"/>
      <c r="F64" s="22"/>
      <c r="G64" s="22"/>
      <c r="H64" s="9"/>
      <c r="K64" s="9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40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1" width="9.33203125" style="10"/>
    <col min="12" max="13" width="9.6640625" style="10" bestFit="1" customWidth="1"/>
    <col min="14" max="23" width="9.33203125" style="10"/>
    <col min="24" max="16384" width="9.33203125" style="1"/>
  </cols>
  <sheetData>
    <row r="3" spans="1:13" x14ac:dyDescent="0.2">
      <c r="A3" s="82" t="s">
        <v>0</v>
      </c>
      <c r="B3" s="82"/>
      <c r="C3" s="82"/>
      <c r="D3" s="82"/>
      <c r="E3" s="82"/>
      <c r="F3" s="82"/>
      <c r="G3" s="82"/>
    </row>
    <row r="4" spans="1:13" x14ac:dyDescent="0.2">
      <c r="A4" s="83" t="s">
        <v>116</v>
      </c>
      <c r="B4" s="83"/>
      <c r="C4" s="83"/>
      <c r="D4" s="83"/>
      <c r="E4" s="83"/>
      <c r="F4" s="83"/>
      <c r="G4" s="83"/>
    </row>
    <row r="5" spans="1:13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3" ht="13.5" thickBot="1" x14ac:dyDescent="0.25">
      <c r="A6" s="96" t="s">
        <v>94</v>
      </c>
      <c r="B6" s="97"/>
      <c r="C6" s="97"/>
      <c r="D6" s="97"/>
      <c r="E6" s="97"/>
      <c r="F6" s="97"/>
      <c r="G6" s="98"/>
    </row>
    <row r="7" spans="1:13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3" ht="13.5" thickBot="1" x14ac:dyDescent="0.25">
      <c r="A10" s="4" t="s">
        <v>6</v>
      </c>
      <c r="B10" s="19">
        <f>+B12+B13+B14</f>
        <v>1445000</v>
      </c>
      <c r="C10" s="19">
        <f t="shared" ref="C10:G10" si="0">+C12+C13+C14</f>
        <v>1473988</v>
      </c>
      <c r="D10" s="19">
        <f t="shared" si="0"/>
        <v>367158</v>
      </c>
      <c r="E10" s="19">
        <f t="shared" si="0"/>
        <v>711908</v>
      </c>
      <c r="F10" s="19">
        <f t="shared" si="0"/>
        <v>1060570</v>
      </c>
      <c r="G10" s="19">
        <f t="shared" si="0"/>
        <v>1473988</v>
      </c>
      <c r="J10" s="56"/>
      <c r="L10" s="56"/>
      <c r="M10" s="56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L11" s="56"/>
      <c r="M11" s="56"/>
    </row>
    <row r="12" spans="1:13" ht="13.5" thickBot="1" x14ac:dyDescent="0.25">
      <c r="A12" s="6" t="s">
        <v>8</v>
      </c>
      <c r="B12" s="20">
        <v>1305000</v>
      </c>
      <c r="C12" s="20">
        <v>1347214</v>
      </c>
      <c r="D12" s="20">
        <v>333482</v>
      </c>
      <c r="E12" s="20">
        <v>659424</v>
      </c>
      <c r="F12" s="20">
        <v>985348</v>
      </c>
      <c r="G12" s="20">
        <v>1347214</v>
      </c>
      <c r="H12" s="55"/>
      <c r="J12" s="56"/>
      <c r="L12" s="56"/>
      <c r="M12" s="56"/>
    </row>
    <row r="13" spans="1:13" ht="13.5" thickBot="1" x14ac:dyDescent="0.25">
      <c r="A13" s="6" t="s">
        <v>9</v>
      </c>
      <c r="B13" s="20">
        <v>140000</v>
      </c>
      <c r="C13" s="20">
        <v>126774</v>
      </c>
      <c r="D13" s="20">
        <v>33676</v>
      </c>
      <c r="E13" s="20">
        <v>52484</v>
      </c>
      <c r="F13" s="20">
        <v>75222</v>
      </c>
      <c r="G13" s="20">
        <v>126774</v>
      </c>
      <c r="H13" s="55"/>
      <c r="J13" s="56"/>
      <c r="L13" s="56"/>
      <c r="M13" s="56"/>
    </row>
    <row r="14" spans="1:13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6"/>
      <c r="L14" s="56"/>
      <c r="M14" s="56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J15" s="56"/>
      <c r="L15" s="56"/>
      <c r="M15" s="56"/>
    </row>
    <row r="16" spans="1:13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6"/>
      <c r="L16" s="56"/>
      <c r="M16" s="56"/>
    </row>
    <row r="17" spans="1:13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L17" s="56"/>
      <c r="M17" s="56"/>
    </row>
    <row r="18" spans="1:13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L18" s="56"/>
      <c r="M18" s="56"/>
    </row>
    <row r="19" spans="1:13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L19" s="56"/>
      <c r="M19" s="56"/>
    </row>
    <row r="20" spans="1:13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L20" s="56"/>
      <c r="M20" s="56"/>
    </row>
    <row r="21" spans="1:13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L21" s="56"/>
      <c r="M21" s="56"/>
    </row>
    <row r="22" spans="1:13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L22" s="56"/>
      <c r="M22" s="56"/>
    </row>
    <row r="23" spans="1:13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L23" s="56"/>
      <c r="M23" s="56"/>
    </row>
    <row r="24" spans="1:13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L24" s="56"/>
      <c r="M24" s="56"/>
    </row>
    <row r="25" spans="1:13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L25" s="56"/>
      <c r="M25" s="56"/>
    </row>
    <row r="26" spans="1:13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6"/>
      <c r="L26" s="56"/>
      <c r="M26" s="56"/>
    </row>
    <row r="27" spans="1:13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L27" s="56"/>
      <c r="M27" s="56"/>
    </row>
    <row r="28" spans="1:13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J28" s="56"/>
      <c r="L28" s="56"/>
      <c r="M28" s="56"/>
    </row>
    <row r="29" spans="1:13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L29" s="56"/>
      <c r="M29" s="56"/>
    </row>
    <row r="30" spans="1:13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L30" s="56"/>
      <c r="M30" s="56"/>
    </row>
    <row r="31" spans="1:13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L31" s="56"/>
      <c r="M31" s="56"/>
    </row>
    <row r="32" spans="1:13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L32" s="56"/>
      <c r="M32" s="56"/>
    </row>
    <row r="33" spans="1:13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L33" s="56"/>
      <c r="M33" s="56"/>
    </row>
    <row r="34" spans="1:13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L34" s="56"/>
      <c r="M34" s="56"/>
    </row>
    <row r="35" spans="1:13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L35" s="56"/>
      <c r="M35" s="56"/>
    </row>
    <row r="36" spans="1:13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L36" s="56"/>
      <c r="M36" s="56"/>
    </row>
    <row r="37" spans="1:13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L37" s="56"/>
      <c r="M37" s="56"/>
    </row>
    <row r="38" spans="1:13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L38" s="56"/>
      <c r="M38" s="56"/>
    </row>
    <row r="39" spans="1:13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L39" s="56"/>
      <c r="M39" s="56"/>
    </row>
    <row r="40" spans="1:13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L40" s="56"/>
      <c r="M40" s="56"/>
    </row>
    <row r="41" spans="1:13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L41" s="56"/>
      <c r="M41" s="56"/>
    </row>
    <row r="42" spans="1:13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L42" s="56"/>
      <c r="M42" s="56"/>
    </row>
    <row r="43" spans="1:13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J43" s="56"/>
      <c r="L43" s="56"/>
      <c r="M43" s="56"/>
    </row>
    <row r="44" spans="1:13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L44" s="56"/>
      <c r="M44" s="56"/>
    </row>
    <row r="45" spans="1:13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L45" s="56"/>
      <c r="M45" s="56"/>
    </row>
    <row r="46" spans="1:13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L46" s="56"/>
      <c r="M46" s="56"/>
    </row>
    <row r="47" spans="1:13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L47" s="56"/>
      <c r="M47" s="56"/>
    </row>
    <row r="48" spans="1:13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L48" s="56"/>
      <c r="M48" s="56"/>
    </row>
    <row r="49" spans="1:13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L49" s="56"/>
      <c r="M49" s="56"/>
    </row>
    <row r="50" spans="1:13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L50" s="56"/>
      <c r="M50" s="56"/>
    </row>
    <row r="51" spans="1:13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L51" s="56"/>
      <c r="M51" s="56"/>
    </row>
    <row r="52" spans="1:13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L52" s="56"/>
      <c r="M52" s="56"/>
    </row>
    <row r="53" spans="1:13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L53" s="56"/>
      <c r="M53" s="56"/>
    </row>
    <row r="54" spans="1:13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L54" s="56"/>
      <c r="M54" s="56"/>
    </row>
    <row r="55" spans="1:13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L55" s="56"/>
      <c r="M55" s="56"/>
    </row>
    <row r="56" spans="1:13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L56" s="56"/>
      <c r="M56" s="56"/>
    </row>
    <row r="57" spans="1:13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L57" s="56"/>
      <c r="M57" s="56"/>
    </row>
    <row r="58" spans="1:13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L58" s="56"/>
      <c r="M58" s="56"/>
    </row>
    <row r="59" spans="1:13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J59" s="56"/>
      <c r="L59" s="56"/>
      <c r="M59" s="56"/>
    </row>
    <row r="60" spans="1:13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J60" s="56"/>
      <c r="L60" s="56"/>
      <c r="M60" s="56"/>
    </row>
    <row r="61" spans="1:13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J61" s="56"/>
      <c r="L61" s="56"/>
      <c r="M61" s="56"/>
    </row>
    <row r="62" spans="1:13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L62" s="56"/>
      <c r="M62" s="56"/>
    </row>
    <row r="63" spans="1:13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L63" s="56"/>
      <c r="M63" s="56"/>
    </row>
    <row r="64" spans="1:13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L64" s="56"/>
      <c r="M64" s="56"/>
    </row>
    <row r="65" spans="1:13" ht="13.5" thickBot="1" x14ac:dyDescent="0.25">
      <c r="A65" s="5"/>
      <c r="B65" s="20"/>
      <c r="C65" s="20"/>
      <c r="D65" s="20"/>
      <c r="E65" s="20"/>
      <c r="F65" s="20"/>
      <c r="G65" s="20"/>
      <c r="J65" s="56"/>
      <c r="L65" s="56"/>
      <c r="M65" s="56"/>
    </row>
    <row r="66" spans="1:13" ht="13.5" thickBot="1" x14ac:dyDescent="0.25">
      <c r="A66" s="4" t="s">
        <v>12</v>
      </c>
      <c r="B66" s="19">
        <f t="shared" ref="B66:G66" si="9">+B16+B10</f>
        <v>1445000</v>
      </c>
      <c r="C66" s="19">
        <f t="shared" si="9"/>
        <v>1473988</v>
      </c>
      <c r="D66" s="19">
        <f t="shared" si="9"/>
        <v>367158</v>
      </c>
      <c r="E66" s="19">
        <f t="shared" si="9"/>
        <v>711908</v>
      </c>
      <c r="F66" s="19">
        <f t="shared" si="9"/>
        <v>1060570</v>
      </c>
      <c r="G66" s="19">
        <f t="shared" si="9"/>
        <v>1473988</v>
      </c>
      <c r="J66" s="56"/>
      <c r="L66" s="56"/>
      <c r="M66" s="56"/>
    </row>
    <row r="67" spans="1:13" ht="13.5" thickBot="1" x14ac:dyDescent="0.25">
      <c r="A67" s="5"/>
      <c r="B67" s="20"/>
      <c r="C67" s="20"/>
      <c r="D67" s="20"/>
      <c r="E67" s="20"/>
      <c r="F67" s="20"/>
      <c r="G67" s="20"/>
      <c r="J67" s="56"/>
      <c r="L67" s="56"/>
      <c r="M67" s="56"/>
    </row>
    <row r="68" spans="1:13" ht="13.5" thickBot="1" x14ac:dyDescent="0.25">
      <c r="A68" s="5" t="s">
        <v>13</v>
      </c>
      <c r="B68" s="23">
        <v>70</v>
      </c>
      <c r="C68" s="23">
        <v>70</v>
      </c>
      <c r="D68" s="23">
        <v>52</v>
      </c>
      <c r="E68" s="23">
        <v>52</v>
      </c>
      <c r="F68" s="23">
        <v>52</v>
      </c>
      <c r="G68" s="23">
        <v>55</v>
      </c>
      <c r="J68" s="56"/>
      <c r="L68" s="56"/>
      <c r="M68" s="56"/>
    </row>
    <row r="69" spans="1:13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43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23" width="9.33203125" style="10"/>
    <col min="24" max="16384" width="9.33203125" style="1"/>
  </cols>
  <sheetData>
    <row r="3" spans="1:12" x14ac:dyDescent="0.2">
      <c r="A3" s="82" t="s">
        <v>0</v>
      </c>
      <c r="B3" s="82"/>
      <c r="C3" s="82"/>
      <c r="D3" s="82"/>
      <c r="E3" s="82"/>
      <c r="F3" s="82"/>
      <c r="G3" s="82"/>
    </row>
    <row r="4" spans="1:12" x14ac:dyDescent="0.2">
      <c r="A4" s="83" t="s">
        <v>116</v>
      </c>
      <c r="B4" s="83"/>
      <c r="C4" s="83"/>
      <c r="D4" s="83"/>
      <c r="E4" s="83"/>
      <c r="F4" s="83"/>
      <c r="G4" s="83"/>
    </row>
    <row r="5" spans="1:12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2" ht="13.5" thickBot="1" x14ac:dyDescent="0.25">
      <c r="A6" s="96" t="s">
        <v>95</v>
      </c>
      <c r="B6" s="97"/>
      <c r="C6" s="97"/>
      <c r="D6" s="97"/>
      <c r="E6" s="97"/>
      <c r="F6" s="97"/>
      <c r="G6" s="98"/>
    </row>
    <row r="7" spans="1:12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1139000</v>
      </c>
      <c r="C10" s="19">
        <f t="shared" ref="C10:G10" si="0">+C12+C13+C14</f>
        <v>783338</v>
      </c>
      <c r="D10" s="19">
        <f t="shared" si="0"/>
        <v>178860</v>
      </c>
      <c r="E10" s="19">
        <f t="shared" si="0"/>
        <v>350663</v>
      </c>
      <c r="F10" s="19">
        <f t="shared" si="0"/>
        <v>544225</v>
      </c>
      <c r="G10" s="19">
        <f t="shared" si="0"/>
        <v>783338</v>
      </c>
      <c r="J10" s="56"/>
      <c r="K10" s="56"/>
      <c r="L10" s="56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K11" s="56"/>
      <c r="L11" s="56"/>
    </row>
    <row r="12" spans="1:12" ht="13.5" thickBot="1" x14ac:dyDescent="0.25">
      <c r="A12" s="6" t="s">
        <v>8</v>
      </c>
      <c r="B12" s="20">
        <v>619000</v>
      </c>
      <c r="C12" s="20">
        <v>707572</v>
      </c>
      <c r="D12" s="20">
        <v>144988</v>
      </c>
      <c r="E12" s="20">
        <v>306023</v>
      </c>
      <c r="F12" s="20">
        <v>490040</v>
      </c>
      <c r="G12" s="20">
        <v>707572</v>
      </c>
      <c r="H12" s="55"/>
      <c r="J12" s="56"/>
      <c r="K12" s="56"/>
      <c r="L12" s="56"/>
    </row>
    <row r="13" spans="1:12" ht="13.5" thickBot="1" x14ac:dyDescent="0.25">
      <c r="A13" s="6" t="s">
        <v>9</v>
      </c>
      <c r="B13" s="20">
        <v>520000</v>
      </c>
      <c r="C13" s="20">
        <v>73326</v>
      </c>
      <c r="D13" s="20">
        <v>33872</v>
      </c>
      <c r="E13" s="20">
        <v>44640</v>
      </c>
      <c r="F13" s="20">
        <v>51745</v>
      </c>
      <c r="G13" s="20">
        <v>73326</v>
      </c>
      <c r="H13" s="55"/>
      <c r="J13" s="56"/>
      <c r="K13" s="56"/>
      <c r="L13" s="56"/>
    </row>
    <row r="14" spans="1:12" ht="13.5" thickBot="1" x14ac:dyDescent="0.25">
      <c r="A14" s="6" t="s">
        <v>10</v>
      </c>
      <c r="B14" s="20"/>
      <c r="C14" s="20">
        <v>2440</v>
      </c>
      <c r="D14" s="20"/>
      <c r="E14" s="20"/>
      <c r="F14" s="20">
        <v>2440</v>
      </c>
      <c r="G14" s="20">
        <v>2440</v>
      </c>
      <c r="H14" s="55"/>
      <c r="J14" s="56"/>
      <c r="K14" s="56"/>
      <c r="L14" s="56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H15" s="55"/>
      <c r="J15" s="56"/>
      <c r="K15" s="56"/>
      <c r="L15" s="56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6"/>
      <c r="K16" s="56"/>
      <c r="L16" s="56"/>
    </row>
    <row r="17" spans="1:12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K17" s="56"/>
      <c r="L17" s="56"/>
    </row>
    <row r="18" spans="1:12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K18" s="56"/>
      <c r="L18" s="56"/>
    </row>
    <row r="19" spans="1:12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K19" s="56"/>
      <c r="L19" s="56"/>
    </row>
    <row r="20" spans="1:12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K20" s="56"/>
      <c r="L20" s="56"/>
    </row>
    <row r="21" spans="1:12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K21" s="56"/>
      <c r="L21" s="56"/>
    </row>
    <row r="22" spans="1:12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K22" s="56"/>
      <c r="L22" s="56"/>
    </row>
    <row r="23" spans="1:12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K23" s="56"/>
      <c r="L23" s="56"/>
    </row>
    <row r="24" spans="1:12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K24" s="56"/>
      <c r="L24" s="56"/>
    </row>
    <row r="25" spans="1:12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K25" s="56"/>
      <c r="L25" s="56"/>
    </row>
    <row r="26" spans="1:12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6"/>
      <c r="K26" s="56"/>
      <c r="L26" s="56"/>
    </row>
    <row r="27" spans="1:12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K27" s="56"/>
      <c r="L27" s="56"/>
    </row>
    <row r="28" spans="1:12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J28" s="56"/>
      <c r="K28" s="56"/>
      <c r="L28" s="56"/>
    </row>
    <row r="29" spans="1:12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K29" s="56"/>
      <c r="L29" s="56"/>
    </row>
    <row r="30" spans="1:12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K30" s="56"/>
      <c r="L30" s="56"/>
    </row>
    <row r="31" spans="1:12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K31" s="56"/>
      <c r="L31" s="56"/>
    </row>
    <row r="32" spans="1:12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56"/>
      <c r="L32" s="56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56"/>
      <c r="L33" s="56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K34" s="56"/>
      <c r="L34" s="56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K35" s="56"/>
      <c r="L35" s="56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K36" s="56"/>
      <c r="L36" s="56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K37" s="56"/>
      <c r="L37" s="56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K38" s="56"/>
      <c r="L38" s="56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56"/>
      <c r="L39" s="56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K40" s="56"/>
      <c r="L40" s="56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K41" s="56"/>
      <c r="L41" s="56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K42" s="56"/>
      <c r="L42" s="56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J43" s="56"/>
      <c r="K43" s="56"/>
      <c r="L43" s="56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K44" s="56"/>
      <c r="L44" s="56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K45" s="56"/>
      <c r="L45" s="56"/>
    </row>
    <row r="46" spans="1:12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56"/>
      <c r="L46" s="56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K47" s="56"/>
      <c r="L47" s="56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K48" s="56"/>
      <c r="L48" s="56"/>
    </row>
    <row r="49" spans="1:12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K49" s="56"/>
      <c r="L49" s="56"/>
    </row>
    <row r="50" spans="1:12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K50" s="56"/>
      <c r="L50" s="56"/>
    </row>
    <row r="51" spans="1:12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K51" s="56"/>
      <c r="L51" s="56"/>
    </row>
    <row r="52" spans="1:12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K52" s="56"/>
      <c r="L52" s="56"/>
    </row>
    <row r="53" spans="1:12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K53" s="56"/>
      <c r="L53" s="56"/>
    </row>
    <row r="54" spans="1:12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K54" s="56"/>
      <c r="L54" s="56"/>
    </row>
    <row r="55" spans="1:12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K55" s="56"/>
      <c r="L55" s="56"/>
    </row>
    <row r="56" spans="1:12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K56" s="56"/>
      <c r="L56" s="56"/>
    </row>
    <row r="57" spans="1:12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K57" s="56"/>
      <c r="L57" s="56"/>
    </row>
    <row r="58" spans="1:12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K58" s="56"/>
      <c r="L58" s="56"/>
    </row>
    <row r="59" spans="1:12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J59" s="56"/>
      <c r="K59" s="56"/>
      <c r="L59" s="56"/>
    </row>
    <row r="60" spans="1:12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J60" s="56"/>
      <c r="K60" s="56"/>
      <c r="L60" s="56"/>
    </row>
    <row r="61" spans="1:12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J61" s="56"/>
      <c r="K61" s="56"/>
      <c r="L61" s="56"/>
    </row>
    <row r="62" spans="1:12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K62" s="56"/>
      <c r="L62" s="56"/>
    </row>
    <row r="63" spans="1:12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K63" s="56"/>
      <c r="L63" s="56"/>
    </row>
    <row r="64" spans="1:12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K64" s="56"/>
      <c r="L64" s="56"/>
    </row>
    <row r="65" spans="1:12" ht="13.5" thickBot="1" x14ac:dyDescent="0.25">
      <c r="A65" s="5"/>
      <c r="B65" s="20"/>
      <c r="C65" s="20"/>
      <c r="D65" s="20"/>
      <c r="E65" s="20"/>
      <c r="F65" s="20"/>
      <c r="G65" s="20"/>
      <c r="J65" s="56"/>
      <c r="K65" s="56"/>
      <c r="L65" s="56"/>
    </row>
    <row r="66" spans="1:12" ht="13.5" thickBot="1" x14ac:dyDescent="0.25">
      <c r="A66" s="4" t="s">
        <v>12</v>
      </c>
      <c r="B66" s="19">
        <f t="shared" ref="B66:G66" si="9">+B16+B10</f>
        <v>1139000</v>
      </c>
      <c r="C66" s="19">
        <f t="shared" si="9"/>
        <v>783338</v>
      </c>
      <c r="D66" s="19">
        <f t="shared" si="9"/>
        <v>178860</v>
      </c>
      <c r="E66" s="19">
        <f t="shared" si="9"/>
        <v>350663</v>
      </c>
      <c r="F66" s="19">
        <f t="shared" si="9"/>
        <v>544225</v>
      </c>
      <c r="G66" s="19">
        <f t="shared" si="9"/>
        <v>783338</v>
      </c>
      <c r="J66" s="56"/>
      <c r="K66" s="56"/>
      <c r="L66" s="56"/>
    </row>
    <row r="67" spans="1:12" ht="13.5" thickBot="1" x14ac:dyDescent="0.25">
      <c r="A67" s="5"/>
      <c r="B67" s="20"/>
      <c r="C67" s="20"/>
      <c r="D67" s="20"/>
      <c r="E67" s="20"/>
      <c r="F67" s="20"/>
      <c r="G67" s="20"/>
      <c r="J67" s="56"/>
      <c r="K67" s="56"/>
      <c r="L67" s="56"/>
    </row>
    <row r="68" spans="1:12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>
        <v>20</v>
      </c>
      <c r="F68" s="23">
        <v>20</v>
      </c>
      <c r="G68" s="23">
        <v>20</v>
      </c>
      <c r="J68" s="56"/>
      <c r="K68" s="56"/>
      <c r="L68" s="56"/>
    </row>
    <row r="69" spans="1:12" x14ac:dyDescent="0.2">
      <c r="A69" s="17"/>
      <c r="J69" s="56"/>
      <c r="K69" s="56"/>
      <c r="L69" s="5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49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6" width="9.33203125" style="10"/>
    <col min="17" max="18" width="10.6640625" style="10" bestFit="1" customWidth="1"/>
    <col min="19" max="23" width="9.33203125" style="10"/>
    <col min="24" max="16384" width="9.33203125" style="1"/>
  </cols>
  <sheetData>
    <row r="3" spans="1:18" x14ac:dyDescent="0.2">
      <c r="A3" s="82" t="s">
        <v>0</v>
      </c>
      <c r="B3" s="82"/>
      <c r="C3" s="82"/>
      <c r="D3" s="82"/>
      <c r="E3" s="82"/>
      <c r="F3" s="82"/>
      <c r="G3" s="82"/>
    </row>
    <row r="4" spans="1:18" x14ac:dyDescent="0.2">
      <c r="A4" s="83" t="s">
        <v>116</v>
      </c>
      <c r="B4" s="83"/>
      <c r="C4" s="83"/>
      <c r="D4" s="83"/>
      <c r="E4" s="83"/>
      <c r="F4" s="83"/>
      <c r="G4" s="83"/>
    </row>
    <row r="5" spans="1:18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8" ht="13.5" thickBot="1" x14ac:dyDescent="0.25">
      <c r="A6" s="96" t="s">
        <v>96</v>
      </c>
      <c r="B6" s="97"/>
      <c r="C6" s="97"/>
      <c r="D6" s="97"/>
      <c r="E6" s="97"/>
      <c r="F6" s="97"/>
      <c r="G6" s="98"/>
    </row>
    <row r="7" spans="1:18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8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8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8" ht="13.5" thickBot="1" x14ac:dyDescent="0.25">
      <c r="A10" s="4" t="s">
        <v>6</v>
      </c>
      <c r="B10" s="19">
        <f>+B12+B13+B14</f>
        <v>85923600</v>
      </c>
      <c r="C10" s="19">
        <f t="shared" ref="C10:G10" si="0">+C12+C13+C14</f>
        <v>98152650</v>
      </c>
      <c r="D10" s="19">
        <f>+D12+D13+D14</f>
        <v>20769118</v>
      </c>
      <c r="E10" s="19">
        <f t="shared" si="0"/>
        <v>43582795</v>
      </c>
      <c r="F10" s="19">
        <f t="shared" si="0"/>
        <v>68170214</v>
      </c>
      <c r="G10" s="19">
        <f t="shared" si="0"/>
        <v>98133993</v>
      </c>
      <c r="L10" s="56"/>
      <c r="Q10" s="56"/>
      <c r="R10" s="56"/>
    </row>
    <row r="11" spans="1:18" ht="13.5" thickBot="1" x14ac:dyDescent="0.25">
      <c r="A11" s="5" t="s">
        <v>7</v>
      </c>
      <c r="B11" s="20"/>
      <c r="C11" s="20"/>
      <c r="D11" s="20"/>
      <c r="E11" s="20"/>
      <c r="F11" s="20"/>
      <c r="G11" s="20"/>
      <c r="Q11" s="56"/>
      <c r="R11" s="56"/>
    </row>
    <row r="12" spans="1:18" ht="13.5" thickBot="1" x14ac:dyDescent="0.25">
      <c r="A12" s="6" t="s">
        <v>8</v>
      </c>
      <c r="B12" s="20">
        <v>74412000</v>
      </c>
      <c r="C12" s="20">
        <v>78295492</v>
      </c>
      <c r="D12" s="20">
        <v>17211378</v>
      </c>
      <c r="E12" s="20">
        <v>35262710</v>
      </c>
      <c r="F12" s="20">
        <v>54652664</v>
      </c>
      <c r="G12" s="20">
        <v>78295429</v>
      </c>
      <c r="H12" s="55"/>
      <c r="L12" s="56"/>
      <c r="Q12" s="56"/>
      <c r="R12" s="56"/>
    </row>
    <row r="13" spans="1:18" ht="13.5" thickBot="1" x14ac:dyDescent="0.25">
      <c r="A13" s="6" t="s">
        <v>9</v>
      </c>
      <c r="B13" s="20">
        <v>10972400</v>
      </c>
      <c r="C13" s="20">
        <v>17828367</v>
      </c>
      <c r="D13" s="20">
        <v>3557740</v>
      </c>
      <c r="E13" s="20">
        <v>8320085</v>
      </c>
      <c r="F13" s="20">
        <v>13517550</v>
      </c>
      <c r="G13" s="20">
        <v>17809773</v>
      </c>
      <c r="H13" s="55"/>
      <c r="L13" s="56"/>
      <c r="Q13" s="56"/>
      <c r="R13" s="56"/>
    </row>
    <row r="14" spans="1:18" ht="13.5" thickBot="1" x14ac:dyDescent="0.25">
      <c r="A14" s="6" t="s">
        <v>10</v>
      </c>
      <c r="B14" s="20">
        <v>539200</v>
      </c>
      <c r="C14" s="20">
        <v>2028791</v>
      </c>
      <c r="D14" s="20"/>
      <c r="E14" s="20"/>
      <c r="F14" s="20"/>
      <c r="G14" s="20">
        <v>2028791</v>
      </c>
      <c r="H14" s="55"/>
      <c r="L14" s="56"/>
      <c r="Q14" s="56"/>
      <c r="R14" s="56"/>
    </row>
    <row r="15" spans="1:18" ht="13.5" thickBot="1" x14ac:dyDescent="0.25">
      <c r="A15" s="5"/>
      <c r="B15" s="20"/>
      <c r="C15" s="20"/>
      <c r="D15" s="20"/>
      <c r="E15" s="20"/>
      <c r="F15" s="20"/>
      <c r="G15" s="20"/>
      <c r="L15" s="56"/>
      <c r="Q15" s="56"/>
      <c r="R15" s="56"/>
    </row>
    <row r="16" spans="1:18" ht="32.25" customHeight="1" thickBot="1" x14ac:dyDescent="0.25">
      <c r="A16" s="4" t="s">
        <v>11</v>
      </c>
      <c r="B16" s="19">
        <f>+B17+B20+B26+B29+B32+B39+B46</f>
        <v>5179400</v>
      </c>
      <c r="C16" s="19">
        <f t="shared" ref="C16:G16" si="1">+C17+C20+C26+C29+C32+C39+C46</f>
        <v>21115292</v>
      </c>
      <c r="D16" s="19">
        <f t="shared" si="1"/>
        <v>41045</v>
      </c>
      <c r="E16" s="19">
        <f t="shared" si="1"/>
        <v>5487012</v>
      </c>
      <c r="F16" s="19">
        <f t="shared" si="1"/>
        <v>12020144</v>
      </c>
      <c r="G16" s="19">
        <f t="shared" si="1"/>
        <v>21115292</v>
      </c>
      <c r="J16" s="56"/>
      <c r="L16" s="56"/>
      <c r="Q16" s="56"/>
      <c r="R16" s="56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6"/>
      <c r="Q17" s="56"/>
      <c r="R17" s="56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6"/>
      <c r="Q18" s="56"/>
      <c r="R18" s="56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6"/>
      <c r="Q19" s="56"/>
      <c r="R19" s="56"/>
    </row>
    <row r="20" spans="1:18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20719084</v>
      </c>
      <c r="D20" s="24">
        <f t="shared" si="3"/>
        <v>0</v>
      </c>
      <c r="E20" s="24">
        <f t="shared" si="3"/>
        <v>5364250</v>
      </c>
      <c r="F20" s="24">
        <f t="shared" si="3"/>
        <v>11783069</v>
      </c>
      <c r="G20" s="24">
        <f t="shared" si="3"/>
        <v>20719084</v>
      </c>
      <c r="J20" s="56"/>
      <c r="K20" s="56"/>
      <c r="L20" s="56"/>
      <c r="Q20" s="56"/>
      <c r="R20" s="56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6"/>
      <c r="Q21" s="56"/>
      <c r="R21" s="56"/>
    </row>
    <row r="22" spans="1:18" ht="57.75" customHeight="1" thickBot="1" x14ac:dyDescent="0.25">
      <c r="A22" s="8" t="s">
        <v>25</v>
      </c>
      <c r="B22" s="20">
        <v>1800000</v>
      </c>
      <c r="C22" s="20">
        <v>3814857</v>
      </c>
      <c r="D22" s="70"/>
      <c r="E22" s="54">
        <v>648156</v>
      </c>
      <c r="F22" s="20">
        <v>648156</v>
      </c>
      <c r="G22" s="54">
        <v>3814857</v>
      </c>
      <c r="J22" s="101"/>
      <c r="L22" s="56"/>
      <c r="M22" s="56"/>
      <c r="Q22" s="56"/>
      <c r="R22" s="56"/>
    </row>
    <row r="23" spans="1:18" ht="64.5" thickBot="1" x14ac:dyDescent="0.25">
      <c r="A23" s="8" t="s">
        <v>35</v>
      </c>
      <c r="B23" s="20">
        <v>2200000</v>
      </c>
      <c r="C23" s="54">
        <v>16436227</v>
      </c>
      <c r="D23" s="54"/>
      <c r="E23" s="20">
        <v>4622494</v>
      </c>
      <c r="F23" s="54">
        <v>11041313</v>
      </c>
      <c r="G23" s="20">
        <v>16436227</v>
      </c>
      <c r="J23" s="101"/>
      <c r="L23" s="56"/>
      <c r="Q23" s="56"/>
      <c r="R23" s="56"/>
    </row>
    <row r="24" spans="1:18" ht="54.75" customHeight="1" thickBot="1" x14ac:dyDescent="0.25">
      <c r="A24" s="8" t="s">
        <v>26</v>
      </c>
      <c r="B24" s="20">
        <v>1000000</v>
      </c>
      <c r="C24" s="20">
        <v>468000</v>
      </c>
      <c r="D24" s="20"/>
      <c r="E24" s="20">
        <v>93600</v>
      </c>
      <c r="F24" s="54">
        <v>93600</v>
      </c>
      <c r="G24" s="54">
        <v>468000</v>
      </c>
      <c r="J24" s="101"/>
      <c r="L24" s="56"/>
      <c r="Q24" s="56"/>
      <c r="R24" s="56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Q25" s="56"/>
      <c r="R25" s="56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  <c r="Q26" s="56"/>
      <c r="R26" s="56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K27" s="9"/>
      <c r="Q27" s="56"/>
      <c r="R27" s="56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K28" s="9"/>
      <c r="Q28" s="56"/>
      <c r="R28" s="56"/>
    </row>
    <row r="29" spans="1:18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  <c r="Q29" s="56"/>
      <c r="R29" s="56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K30" s="9"/>
      <c r="Q30" s="56"/>
      <c r="R30" s="56"/>
    </row>
    <row r="31" spans="1:18" ht="26.25" thickBot="1" x14ac:dyDescent="0.25">
      <c r="A31" s="13" t="s">
        <v>30</v>
      </c>
      <c r="B31" s="22">
        <v>10800</v>
      </c>
      <c r="C31" s="22">
        <v>0</v>
      </c>
      <c r="D31" s="22"/>
      <c r="E31" s="22"/>
      <c r="F31" s="22"/>
      <c r="G31" s="22"/>
      <c r="H31" s="9"/>
      <c r="K31" s="9"/>
      <c r="Q31" s="56"/>
      <c r="R31" s="56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60722</v>
      </c>
      <c r="D32" s="21">
        <f t="shared" si="6"/>
        <v>0</v>
      </c>
      <c r="E32" s="21">
        <f t="shared" si="6"/>
        <v>45181</v>
      </c>
      <c r="F32" s="21">
        <f t="shared" si="6"/>
        <v>54159</v>
      </c>
      <c r="G32" s="21">
        <f t="shared" si="6"/>
        <v>60722</v>
      </c>
      <c r="H32" s="9"/>
      <c r="J32" s="56"/>
      <c r="K32" s="9"/>
      <c r="Q32" s="56"/>
      <c r="R32" s="56"/>
    </row>
    <row r="33" spans="1:23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9"/>
      <c r="Q33" s="56"/>
      <c r="R33" s="56"/>
    </row>
    <row r="34" spans="1:23" ht="51.75" thickBot="1" x14ac:dyDescent="0.25">
      <c r="A34" s="61" t="s">
        <v>105</v>
      </c>
      <c r="B34" s="22"/>
      <c r="C34" s="22">
        <v>60722</v>
      </c>
      <c r="D34" s="22"/>
      <c r="E34" s="53">
        <v>45181</v>
      </c>
      <c r="F34" s="22">
        <v>54159</v>
      </c>
      <c r="G34" s="53">
        <v>60722</v>
      </c>
      <c r="H34" s="9"/>
      <c r="J34" s="56"/>
      <c r="K34" s="9"/>
      <c r="Q34" s="56"/>
      <c r="R34" s="56"/>
    </row>
    <row r="35" spans="1:23" ht="13.5" thickBot="1" x14ac:dyDescent="0.25">
      <c r="A35" s="14"/>
      <c r="B35" s="22"/>
      <c r="C35" s="22"/>
      <c r="D35" s="22"/>
      <c r="E35" s="22"/>
      <c r="F35" s="22"/>
      <c r="G35" s="22"/>
      <c r="H35" s="9"/>
      <c r="K35" s="9"/>
      <c r="Q35" s="56"/>
      <c r="R35" s="56"/>
    </row>
    <row r="36" spans="1:23" ht="13.5" thickBot="1" x14ac:dyDescent="0.25">
      <c r="A36" s="14"/>
      <c r="B36" s="22"/>
      <c r="C36" s="22"/>
      <c r="D36" s="22"/>
      <c r="E36" s="22"/>
      <c r="F36" s="22"/>
      <c r="G36" s="22"/>
      <c r="H36" s="9"/>
      <c r="K36" s="9"/>
      <c r="Q36" s="56"/>
      <c r="R36" s="56"/>
    </row>
    <row r="37" spans="1:23" ht="13.5" thickBot="1" x14ac:dyDescent="0.25">
      <c r="A37" s="15"/>
      <c r="B37" s="22"/>
      <c r="C37" s="22"/>
      <c r="D37" s="22"/>
      <c r="E37" s="22"/>
      <c r="F37" s="22"/>
      <c r="G37" s="22"/>
      <c r="H37" s="9"/>
      <c r="K37" s="9"/>
      <c r="Q37" s="56"/>
      <c r="R37" s="56"/>
    </row>
    <row r="38" spans="1:23" ht="13.5" thickBot="1" x14ac:dyDescent="0.25">
      <c r="A38" s="15"/>
      <c r="B38" s="22"/>
      <c r="C38" s="22"/>
      <c r="D38" s="22"/>
      <c r="E38" s="22"/>
      <c r="F38" s="22"/>
      <c r="G38" s="22"/>
      <c r="H38" s="9"/>
      <c r="K38" s="9"/>
      <c r="Q38" s="56"/>
      <c r="R38" s="56"/>
    </row>
    <row r="39" spans="1:23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148578</v>
      </c>
      <c r="D39" s="21">
        <f t="shared" si="7"/>
        <v>41045</v>
      </c>
      <c r="E39" s="21">
        <f t="shared" si="7"/>
        <v>68637</v>
      </c>
      <c r="F39" s="21">
        <f t="shared" si="7"/>
        <v>96408</v>
      </c>
      <c r="G39" s="21">
        <f t="shared" si="7"/>
        <v>148578</v>
      </c>
      <c r="H39" s="9"/>
      <c r="J39" s="56"/>
      <c r="K39" s="9"/>
      <c r="Q39" s="56"/>
      <c r="R39" s="56"/>
    </row>
    <row r="40" spans="1:23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K40" s="9"/>
      <c r="Q40" s="56"/>
      <c r="R40" s="56"/>
    </row>
    <row r="41" spans="1:23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K41" s="9"/>
      <c r="Q41" s="56"/>
      <c r="R41" s="56"/>
    </row>
    <row r="42" spans="1:23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K42" s="9"/>
      <c r="Q42" s="56"/>
      <c r="R42" s="56"/>
    </row>
    <row r="43" spans="1:23" s="69" customFormat="1" ht="20.25" customHeight="1" thickBot="1" x14ac:dyDescent="0.25">
      <c r="A43" s="66"/>
      <c r="B43" s="67"/>
      <c r="C43" s="67"/>
      <c r="D43" s="67"/>
      <c r="E43" s="67"/>
      <c r="F43" s="67"/>
      <c r="G43" s="67"/>
      <c r="H43" s="68"/>
      <c r="I43" s="65"/>
      <c r="J43" s="65"/>
      <c r="K43" s="68"/>
      <c r="L43" s="65"/>
      <c r="M43" s="65"/>
      <c r="N43" s="65"/>
      <c r="O43" s="10"/>
      <c r="P43" s="10"/>
      <c r="Q43" s="56"/>
      <c r="R43" s="56"/>
      <c r="S43" s="65"/>
      <c r="T43" s="65"/>
      <c r="U43" s="65"/>
      <c r="V43" s="65"/>
      <c r="W43" s="65"/>
    </row>
    <row r="44" spans="1:23" ht="51.75" thickBot="1" x14ac:dyDescent="0.25">
      <c r="A44" s="61" t="s">
        <v>106</v>
      </c>
      <c r="B44" s="22"/>
      <c r="C44" s="22">
        <v>148578</v>
      </c>
      <c r="D44" s="22">
        <v>41045</v>
      </c>
      <c r="E44" s="53">
        <v>68637</v>
      </c>
      <c r="F44" s="22">
        <v>96408</v>
      </c>
      <c r="G44" s="53">
        <v>148578</v>
      </c>
      <c r="H44" s="9"/>
      <c r="J44" s="56"/>
      <c r="K44" s="9"/>
      <c r="Q44" s="56"/>
      <c r="R44" s="56"/>
    </row>
    <row r="45" spans="1:23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K45" s="9"/>
      <c r="Q45" s="56"/>
      <c r="R45" s="56"/>
    </row>
    <row r="46" spans="1:23" s="10" customFormat="1" ht="26.25" thickBot="1" x14ac:dyDescent="0.25">
      <c r="A46" s="7" t="s">
        <v>34</v>
      </c>
      <c r="B46" s="21">
        <f>SUM(B48:B65)</f>
        <v>168600</v>
      </c>
      <c r="C46" s="21">
        <f t="shared" ref="C46:G46" si="8">SUM(C48:C65)</f>
        <v>186908</v>
      </c>
      <c r="D46" s="21">
        <f t="shared" si="8"/>
        <v>0</v>
      </c>
      <c r="E46" s="21">
        <f t="shared" si="8"/>
        <v>8944</v>
      </c>
      <c r="F46" s="21">
        <f t="shared" si="8"/>
        <v>86508</v>
      </c>
      <c r="G46" s="21">
        <f t="shared" si="8"/>
        <v>186908</v>
      </c>
      <c r="H46" s="9"/>
      <c r="J46" s="56"/>
      <c r="K46" s="9"/>
      <c r="L46" s="9"/>
      <c r="Q46" s="56"/>
      <c r="R46" s="56"/>
    </row>
    <row r="47" spans="1:23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K47" s="9"/>
      <c r="Q47" s="56"/>
      <c r="R47" s="56"/>
    </row>
    <row r="48" spans="1:23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K48" s="9"/>
      <c r="Q48" s="56"/>
      <c r="R48" s="56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K49" s="9"/>
      <c r="Q49" s="56"/>
      <c r="R49" s="56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K50" s="9"/>
      <c r="Q50" s="56"/>
      <c r="R50" s="56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K51" s="9"/>
      <c r="Q51" s="56"/>
      <c r="R51" s="56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K52" s="9"/>
      <c r="Q52" s="56"/>
      <c r="R52" s="56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K53" s="9"/>
      <c r="Q53" s="56"/>
      <c r="R53" s="56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K54" s="9"/>
      <c r="Q54" s="56"/>
      <c r="R54" s="56"/>
    </row>
    <row r="55" spans="1:18" ht="39" thickBot="1" x14ac:dyDescent="0.25">
      <c r="A55" s="13" t="s">
        <v>43</v>
      </c>
      <c r="B55" s="52">
        <v>71780</v>
      </c>
      <c r="C55" s="22">
        <v>77564</v>
      </c>
      <c r="D55" s="22"/>
      <c r="E55" s="22"/>
      <c r="F55" s="53">
        <v>77564</v>
      </c>
      <c r="G55" s="53">
        <v>77564</v>
      </c>
      <c r="H55" s="9"/>
      <c r="J55" s="73"/>
      <c r="K55" s="9"/>
      <c r="Q55" s="56"/>
      <c r="R55" s="56"/>
    </row>
    <row r="56" spans="1:18" ht="26.25" thickBot="1" x14ac:dyDescent="0.25">
      <c r="A56" s="13" t="s">
        <v>44</v>
      </c>
      <c r="B56" s="22">
        <v>87320</v>
      </c>
      <c r="C56" s="22">
        <v>100400</v>
      </c>
      <c r="D56" s="22"/>
      <c r="E56" s="22"/>
      <c r="F56" s="53"/>
      <c r="G56" s="22">
        <v>100400</v>
      </c>
      <c r="H56" s="9"/>
      <c r="K56" s="9"/>
      <c r="Q56" s="56"/>
      <c r="R56" s="56"/>
    </row>
    <row r="57" spans="1:18" ht="26.25" thickBot="1" x14ac:dyDescent="0.25">
      <c r="A57" s="13" t="s">
        <v>45</v>
      </c>
      <c r="B57" s="22">
        <v>9500</v>
      </c>
      <c r="C57" s="22">
        <v>8944</v>
      </c>
      <c r="D57" s="22"/>
      <c r="E57" s="53">
        <v>8944</v>
      </c>
      <c r="F57" s="53">
        <v>8944</v>
      </c>
      <c r="G57" s="22">
        <v>8944</v>
      </c>
      <c r="H57" s="9"/>
      <c r="K57" s="9"/>
      <c r="Q57" s="56"/>
      <c r="R57" s="56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K58" s="9"/>
      <c r="Q58" s="56"/>
      <c r="R58" s="56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K59" s="9"/>
      <c r="Q59" s="56"/>
      <c r="R59" s="56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K60" s="9"/>
      <c r="Q60" s="56"/>
      <c r="R60" s="56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K61" s="9"/>
      <c r="Q61" s="56"/>
      <c r="R61" s="56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K62" s="9"/>
      <c r="Q62" s="56"/>
      <c r="R62" s="56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K63" s="9"/>
      <c r="Q63" s="56"/>
      <c r="R63" s="56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K64" s="9"/>
      <c r="Q64" s="56"/>
      <c r="R64" s="56"/>
    </row>
    <row r="65" spans="1:18" ht="13.5" thickBot="1" x14ac:dyDescent="0.25">
      <c r="A65" s="5"/>
      <c r="B65" s="20"/>
      <c r="C65" s="20"/>
      <c r="D65" s="20"/>
      <c r="E65" s="20"/>
      <c r="F65" s="20"/>
      <c r="G65" s="20"/>
      <c r="Q65" s="56"/>
      <c r="R65" s="56"/>
    </row>
    <row r="66" spans="1:18" ht="13.5" thickBot="1" x14ac:dyDescent="0.25">
      <c r="A66" s="4" t="s">
        <v>12</v>
      </c>
      <c r="B66" s="19">
        <f t="shared" ref="B66:G66" si="9">+B16+B10</f>
        <v>91103000</v>
      </c>
      <c r="C66" s="19">
        <f t="shared" si="9"/>
        <v>119267942</v>
      </c>
      <c r="D66" s="19">
        <f t="shared" si="9"/>
        <v>20810163</v>
      </c>
      <c r="E66" s="19">
        <f t="shared" si="9"/>
        <v>49069807</v>
      </c>
      <c r="F66" s="19">
        <f t="shared" si="9"/>
        <v>80190358</v>
      </c>
      <c r="G66" s="19">
        <f t="shared" si="9"/>
        <v>119249285</v>
      </c>
      <c r="H66" s="55"/>
      <c r="Q66" s="56"/>
      <c r="R66" s="56"/>
    </row>
    <row r="67" spans="1:18" ht="13.5" thickBot="1" x14ac:dyDescent="0.25">
      <c r="A67" s="5"/>
      <c r="B67" s="20"/>
      <c r="C67" s="20"/>
      <c r="D67" s="20"/>
      <c r="E67" s="20"/>
      <c r="F67" s="20"/>
      <c r="G67" s="20"/>
      <c r="Q67" s="56"/>
      <c r="R67" s="56"/>
    </row>
    <row r="68" spans="1:18" ht="13.5" thickBot="1" x14ac:dyDescent="0.25">
      <c r="A68" s="5" t="s">
        <v>13</v>
      </c>
      <c r="B68" s="23">
        <v>2345</v>
      </c>
      <c r="C68" s="23">
        <v>2345</v>
      </c>
      <c r="D68" s="23">
        <v>2342</v>
      </c>
      <c r="E68" s="23">
        <v>2345</v>
      </c>
      <c r="F68" s="23">
        <v>2344</v>
      </c>
      <c r="G68" s="23">
        <v>2344</v>
      </c>
      <c r="Q68" s="56"/>
      <c r="R68" s="56"/>
    </row>
    <row r="69" spans="1:18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48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23" width="9.33203125" style="10"/>
    <col min="24" max="16384" width="9.33203125" style="1"/>
  </cols>
  <sheetData>
    <row r="3" spans="1:12" x14ac:dyDescent="0.2">
      <c r="A3" s="82" t="s">
        <v>0</v>
      </c>
      <c r="B3" s="82"/>
      <c r="C3" s="82"/>
      <c r="D3" s="82"/>
      <c r="E3" s="82"/>
      <c r="F3" s="82"/>
      <c r="G3" s="82"/>
    </row>
    <row r="4" spans="1:12" x14ac:dyDescent="0.2">
      <c r="A4" s="83" t="s">
        <v>116</v>
      </c>
      <c r="B4" s="83"/>
      <c r="C4" s="83"/>
      <c r="D4" s="83"/>
      <c r="E4" s="83"/>
      <c r="F4" s="83"/>
      <c r="G4" s="83"/>
    </row>
    <row r="5" spans="1:12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2" ht="13.5" thickBot="1" x14ac:dyDescent="0.25">
      <c r="A6" s="96" t="s">
        <v>97</v>
      </c>
      <c r="B6" s="97"/>
      <c r="C6" s="97"/>
      <c r="D6" s="97"/>
      <c r="E6" s="97"/>
      <c r="F6" s="97"/>
      <c r="G6" s="98"/>
    </row>
    <row r="7" spans="1:12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898000</v>
      </c>
      <c r="C10" s="19">
        <f t="shared" ref="C10:G10" si="0">+C12+C13+C14</f>
        <v>472954</v>
      </c>
      <c r="D10" s="19">
        <f t="shared" si="0"/>
        <v>100034</v>
      </c>
      <c r="E10" s="19">
        <f t="shared" si="0"/>
        <v>195490</v>
      </c>
      <c r="F10" s="19">
        <f t="shared" si="0"/>
        <v>305385</v>
      </c>
      <c r="G10" s="19">
        <f t="shared" si="0"/>
        <v>472954</v>
      </c>
      <c r="J10" s="56"/>
      <c r="K10" s="56"/>
      <c r="L10" s="56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K11" s="56"/>
      <c r="L11" s="56"/>
    </row>
    <row r="12" spans="1:12" ht="13.5" thickBot="1" x14ac:dyDescent="0.25">
      <c r="A12" s="6" t="s">
        <v>8</v>
      </c>
      <c r="B12" s="20">
        <v>373000</v>
      </c>
      <c r="C12" s="20">
        <v>428496</v>
      </c>
      <c r="D12" s="20">
        <v>95727</v>
      </c>
      <c r="E12" s="20">
        <v>179427</v>
      </c>
      <c r="F12" s="20">
        <v>265149</v>
      </c>
      <c r="G12" s="20">
        <v>428496</v>
      </c>
      <c r="H12" s="55"/>
      <c r="J12" s="56"/>
      <c r="K12" s="56"/>
      <c r="L12" s="56"/>
    </row>
    <row r="13" spans="1:12" ht="13.5" thickBot="1" x14ac:dyDescent="0.25">
      <c r="A13" s="6" t="s">
        <v>9</v>
      </c>
      <c r="B13" s="20">
        <v>525000</v>
      </c>
      <c r="C13" s="20">
        <v>44458</v>
      </c>
      <c r="D13" s="20">
        <v>4307</v>
      </c>
      <c r="E13" s="20">
        <v>16063</v>
      </c>
      <c r="F13" s="20">
        <v>40236</v>
      </c>
      <c r="G13" s="20">
        <v>44458</v>
      </c>
      <c r="H13" s="55"/>
      <c r="J13" s="56"/>
      <c r="K13" s="56"/>
      <c r="L13" s="56"/>
    </row>
    <row r="14" spans="1:12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6"/>
      <c r="K14" s="56"/>
      <c r="L14" s="56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J15" s="56"/>
      <c r="K15" s="56"/>
      <c r="L15" s="56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6"/>
      <c r="K16" s="56"/>
      <c r="L16" s="56"/>
    </row>
    <row r="17" spans="1:12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K17" s="56"/>
      <c r="L17" s="56"/>
    </row>
    <row r="18" spans="1:12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K18" s="56"/>
      <c r="L18" s="56"/>
    </row>
    <row r="19" spans="1:12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K19" s="56"/>
      <c r="L19" s="56"/>
    </row>
    <row r="20" spans="1:12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K20" s="56"/>
      <c r="L20" s="56"/>
    </row>
    <row r="21" spans="1:12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K21" s="56"/>
      <c r="L21" s="56"/>
    </row>
    <row r="22" spans="1:12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K22" s="56"/>
      <c r="L22" s="56"/>
    </row>
    <row r="23" spans="1:12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K23" s="56"/>
      <c r="L23" s="56"/>
    </row>
    <row r="24" spans="1:12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K24" s="56"/>
      <c r="L24" s="56"/>
    </row>
    <row r="25" spans="1:12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K25" s="56"/>
      <c r="L25" s="56"/>
    </row>
    <row r="26" spans="1:12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6"/>
      <c r="K26" s="56"/>
      <c r="L26" s="56"/>
    </row>
    <row r="27" spans="1:12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K27" s="56"/>
      <c r="L27" s="56"/>
    </row>
    <row r="28" spans="1:12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J28" s="56"/>
      <c r="K28" s="56"/>
      <c r="L28" s="56"/>
    </row>
    <row r="29" spans="1:12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K29" s="56"/>
      <c r="L29" s="56"/>
    </row>
    <row r="30" spans="1:12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K30" s="56"/>
      <c r="L30" s="56"/>
    </row>
    <row r="31" spans="1:12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K31" s="56"/>
      <c r="L31" s="56"/>
    </row>
    <row r="32" spans="1:12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56"/>
      <c r="L32" s="56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56"/>
      <c r="L33" s="56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K34" s="56"/>
      <c r="L34" s="56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K35" s="56"/>
      <c r="L35" s="56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K36" s="56"/>
      <c r="L36" s="56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K37" s="56"/>
      <c r="L37" s="56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K38" s="56"/>
      <c r="L38" s="56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56"/>
      <c r="L39" s="56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K40" s="56"/>
      <c r="L40" s="56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K41" s="56"/>
      <c r="L41" s="56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K42" s="56"/>
      <c r="L42" s="56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J43" s="56"/>
      <c r="K43" s="56"/>
      <c r="L43" s="56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K44" s="56"/>
      <c r="L44" s="56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K45" s="56"/>
      <c r="L45" s="56"/>
    </row>
    <row r="46" spans="1:12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56"/>
      <c r="L46" s="56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K47" s="56"/>
      <c r="L47" s="56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K48" s="56"/>
      <c r="L48" s="56"/>
    </row>
    <row r="49" spans="1:12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K49" s="56"/>
      <c r="L49" s="56"/>
    </row>
    <row r="50" spans="1:12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K50" s="56"/>
      <c r="L50" s="56"/>
    </row>
    <row r="51" spans="1:12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K51" s="56"/>
      <c r="L51" s="56"/>
    </row>
    <row r="52" spans="1:12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K52" s="56"/>
      <c r="L52" s="56"/>
    </row>
    <row r="53" spans="1:12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K53" s="56"/>
      <c r="L53" s="56"/>
    </row>
    <row r="54" spans="1:12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K54" s="56"/>
      <c r="L54" s="56"/>
    </row>
    <row r="55" spans="1:12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K55" s="56"/>
      <c r="L55" s="56"/>
    </row>
    <row r="56" spans="1:12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K56" s="56"/>
      <c r="L56" s="56"/>
    </row>
    <row r="57" spans="1:12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K57" s="56"/>
      <c r="L57" s="56"/>
    </row>
    <row r="58" spans="1:12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K58" s="56"/>
      <c r="L58" s="56"/>
    </row>
    <row r="59" spans="1:12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J59" s="56"/>
      <c r="K59" s="56"/>
      <c r="L59" s="56"/>
    </row>
    <row r="60" spans="1:12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J60" s="56"/>
      <c r="K60" s="56"/>
      <c r="L60" s="56"/>
    </row>
    <row r="61" spans="1:12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J61" s="56"/>
      <c r="K61" s="56"/>
      <c r="L61" s="56"/>
    </row>
    <row r="62" spans="1:12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K62" s="56"/>
      <c r="L62" s="56"/>
    </row>
    <row r="63" spans="1:12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K63" s="56"/>
      <c r="L63" s="56"/>
    </row>
    <row r="64" spans="1:12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K64" s="56"/>
      <c r="L64" s="56"/>
    </row>
    <row r="65" spans="1:12" ht="13.5" thickBot="1" x14ac:dyDescent="0.25">
      <c r="A65" s="5"/>
      <c r="B65" s="20"/>
      <c r="C65" s="20"/>
      <c r="D65" s="20"/>
      <c r="E65" s="20"/>
      <c r="F65" s="20"/>
      <c r="G65" s="20"/>
      <c r="J65" s="56"/>
      <c r="K65" s="56"/>
      <c r="L65" s="56"/>
    </row>
    <row r="66" spans="1:12" ht="13.5" thickBot="1" x14ac:dyDescent="0.25">
      <c r="A66" s="4" t="s">
        <v>12</v>
      </c>
      <c r="B66" s="19">
        <f t="shared" ref="B66:G66" si="9">+B16+B10</f>
        <v>898000</v>
      </c>
      <c r="C66" s="19">
        <f t="shared" si="9"/>
        <v>472954</v>
      </c>
      <c r="D66" s="19">
        <f t="shared" si="9"/>
        <v>100034</v>
      </c>
      <c r="E66" s="19">
        <f t="shared" si="9"/>
        <v>195490</v>
      </c>
      <c r="F66" s="19">
        <f t="shared" si="9"/>
        <v>305385</v>
      </c>
      <c r="G66" s="19">
        <f t="shared" si="9"/>
        <v>472954</v>
      </c>
      <c r="J66" s="56"/>
      <c r="K66" s="56"/>
      <c r="L66" s="56"/>
    </row>
    <row r="67" spans="1:12" ht="13.5" thickBot="1" x14ac:dyDescent="0.25">
      <c r="A67" s="5"/>
      <c r="B67" s="20"/>
      <c r="C67" s="20"/>
      <c r="D67" s="20"/>
      <c r="E67" s="20"/>
      <c r="F67" s="20"/>
      <c r="G67" s="20"/>
      <c r="J67" s="56"/>
      <c r="K67" s="56"/>
      <c r="L67" s="56"/>
    </row>
    <row r="68" spans="1:12" ht="13.5" thickBot="1" x14ac:dyDescent="0.25">
      <c r="A68" s="5" t="s">
        <v>13</v>
      </c>
      <c r="B68" s="74">
        <v>41</v>
      </c>
      <c r="C68" s="74">
        <v>41</v>
      </c>
      <c r="D68" s="74">
        <v>43</v>
      </c>
      <c r="E68" s="74">
        <v>43</v>
      </c>
      <c r="F68" s="74">
        <v>43</v>
      </c>
      <c r="G68" s="23">
        <v>42</v>
      </c>
      <c r="J68" s="56"/>
      <c r="K68" s="56"/>
      <c r="L68" s="56"/>
    </row>
    <row r="69" spans="1:12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33203125" style="10"/>
    <col min="10" max="12" width="9.6640625" style="10" bestFit="1" customWidth="1"/>
    <col min="13" max="23" width="9.33203125" style="10"/>
    <col min="24" max="16384" width="9.33203125" style="1"/>
  </cols>
  <sheetData>
    <row r="3" spans="1:12" x14ac:dyDescent="0.2">
      <c r="A3" s="82" t="s">
        <v>0</v>
      </c>
      <c r="B3" s="82"/>
      <c r="C3" s="82"/>
      <c r="D3" s="82"/>
      <c r="E3" s="82"/>
      <c r="F3" s="82"/>
      <c r="G3" s="82"/>
    </row>
    <row r="4" spans="1:12" x14ac:dyDescent="0.2">
      <c r="A4" s="83" t="s">
        <v>116</v>
      </c>
      <c r="B4" s="83"/>
      <c r="C4" s="83"/>
      <c r="D4" s="83"/>
      <c r="E4" s="83"/>
      <c r="F4" s="83"/>
      <c r="G4" s="83"/>
    </row>
    <row r="5" spans="1:12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2" ht="13.5" thickBot="1" x14ac:dyDescent="0.25">
      <c r="A6" s="96" t="s">
        <v>98</v>
      </c>
      <c r="B6" s="97"/>
      <c r="C6" s="97"/>
      <c r="D6" s="97"/>
      <c r="E6" s="97"/>
      <c r="F6" s="97"/>
      <c r="G6" s="98"/>
    </row>
    <row r="7" spans="1:12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7185000</v>
      </c>
      <c r="C10" s="19">
        <f t="shared" ref="C10:G10" si="0">+C12+C13+C14</f>
        <v>7961476</v>
      </c>
      <c r="D10" s="19">
        <f t="shared" si="0"/>
        <v>1780473</v>
      </c>
      <c r="E10" s="19">
        <f t="shared" si="0"/>
        <v>3661280</v>
      </c>
      <c r="F10" s="19">
        <f t="shared" si="0"/>
        <v>5439276</v>
      </c>
      <c r="G10" s="19">
        <f t="shared" si="0"/>
        <v>7961476</v>
      </c>
      <c r="J10" s="56"/>
      <c r="K10" s="56"/>
      <c r="L10" s="56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K11" s="56"/>
      <c r="L11" s="56"/>
    </row>
    <row r="12" spans="1:12" ht="13.5" thickBot="1" x14ac:dyDescent="0.25">
      <c r="A12" s="6" t="s">
        <v>8</v>
      </c>
      <c r="B12" s="20">
        <v>5403000</v>
      </c>
      <c r="C12" s="20">
        <v>6202998</v>
      </c>
      <c r="D12" s="20">
        <v>1501739</v>
      </c>
      <c r="E12" s="20">
        <v>3022003</v>
      </c>
      <c r="F12" s="20">
        <v>4520790</v>
      </c>
      <c r="G12" s="20">
        <v>6202998</v>
      </c>
      <c r="H12" s="55"/>
      <c r="J12" s="56"/>
      <c r="K12" s="56"/>
      <c r="L12" s="56"/>
    </row>
    <row r="13" spans="1:12" ht="13.5" thickBot="1" x14ac:dyDescent="0.25">
      <c r="A13" s="6" t="s">
        <v>9</v>
      </c>
      <c r="B13" s="20">
        <v>1732000</v>
      </c>
      <c r="C13" s="20">
        <v>1743928</v>
      </c>
      <c r="D13" s="20">
        <v>275244</v>
      </c>
      <c r="E13" s="20">
        <v>635287</v>
      </c>
      <c r="F13" s="20">
        <v>913157</v>
      </c>
      <c r="G13" s="20">
        <v>1743928</v>
      </c>
      <c r="H13" s="55"/>
      <c r="J13" s="56"/>
      <c r="K13" s="56"/>
      <c r="L13" s="56"/>
    </row>
    <row r="14" spans="1:12" ht="13.5" thickBot="1" x14ac:dyDescent="0.25">
      <c r="A14" s="6" t="s">
        <v>10</v>
      </c>
      <c r="B14" s="20">
        <v>50000</v>
      </c>
      <c r="C14" s="20">
        <v>14550</v>
      </c>
      <c r="D14" s="20">
        <v>3490</v>
      </c>
      <c r="E14" s="20">
        <v>3990</v>
      </c>
      <c r="F14" s="20">
        <v>5329</v>
      </c>
      <c r="G14" s="20">
        <v>14550</v>
      </c>
      <c r="H14" s="55"/>
      <c r="J14" s="56"/>
      <c r="K14" s="56"/>
      <c r="L14" s="56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J15" s="56"/>
      <c r="K15" s="56"/>
      <c r="L15" s="56"/>
    </row>
    <row r="16" spans="1:12" ht="32.25" customHeight="1" thickBot="1" x14ac:dyDescent="0.25">
      <c r="A16" s="4" t="s">
        <v>11</v>
      </c>
      <c r="B16" s="19">
        <f>+B17+B20+B26+B29+B32+B39+B46</f>
        <v>34000</v>
      </c>
      <c r="C16" s="19">
        <f t="shared" ref="C16:G16" si="1">+C17+C20+C26+C29+C32+C39+C46</f>
        <v>37690</v>
      </c>
      <c r="D16" s="19">
        <f t="shared" si="1"/>
        <v>0</v>
      </c>
      <c r="E16" s="19">
        <f t="shared" si="1"/>
        <v>32169</v>
      </c>
      <c r="F16" s="19">
        <f t="shared" si="1"/>
        <v>32169</v>
      </c>
      <c r="G16" s="19">
        <f t="shared" si="1"/>
        <v>37690</v>
      </c>
      <c r="J16" s="56"/>
      <c r="K16" s="56"/>
      <c r="L16" s="56"/>
    </row>
    <row r="17" spans="1:12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K17" s="56"/>
      <c r="L17" s="56"/>
    </row>
    <row r="18" spans="1:12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K18" s="56"/>
      <c r="L18" s="56"/>
    </row>
    <row r="19" spans="1:12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K19" s="56"/>
      <c r="L19" s="56"/>
    </row>
    <row r="20" spans="1:12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K20" s="56"/>
      <c r="L20" s="56"/>
    </row>
    <row r="21" spans="1:12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K21" s="56"/>
      <c r="L21" s="56"/>
    </row>
    <row r="22" spans="1:12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K22" s="56"/>
      <c r="L22" s="56"/>
    </row>
    <row r="23" spans="1:12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K23" s="56"/>
      <c r="L23" s="56"/>
    </row>
    <row r="24" spans="1:12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K24" s="56"/>
      <c r="L24" s="56"/>
    </row>
    <row r="25" spans="1:12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K25" s="56"/>
      <c r="L25" s="56"/>
    </row>
    <row r="26" spans="1:12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6"/>
      <c r="K26" s="56"/>
      <c r="L26" s="56"/>
    </row>
    <row r="27" spans="1:12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K27" s="56"/>
      <c r="L27" s="56"/>
    </row>
    <row r="28" spans="1:12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J28" s="56"/>
      <c r="K28" s="56"/>
      <c r="L28" s="56"/>
    </row>
    <row r="29" spans="1:12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K29" s="56"/>
      <c r="L29" s="56"/>
    </row>
    <row r="30" spans="1:12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K30" s="56"/>
      <c r="L30" s="56"/>
    </row>
    <row r="31" spans="1:12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K31" s="56"/>
      <c r="L31" s="56"/>
    </row>
    <row r="32" spans="1:12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56"/>
      <c r="L32" s="56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56"/>
      <c r="L33" s="56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K34" s="56"/>
      <c r="L34" s="56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K35" s="56"/>
      <c r="L35" s="56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K36" s="56"/>
      <c r="L36" s="56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K37" s="56"/>
      <c r="L37" s="56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K38" s="56"/>
      <c r="L38" s="56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56"/>
      <c r="L39" s="56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K40" s="56"/>
      <c r="L40" s="56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K41" s="56"/>
      <c r="L41" s="56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K42" s="56"/>
      <c r="L42" s="56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J43" s="56"/>
      <c r="K43" s="56"/>
      <c r="L43" s="56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K44" s="56"/>
      <c r="L44" s="56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K45" s="56"/>
      <c r="L45" s="56"/>
    </row>
    <row r="46" spans="1:12" s="10" customFormat="1" ht="26.25" thickBot="1" x14ac:dyDescent="0.25">
      <c r="A46" s="7" t="s">
        <v>34</v>
      </c>
      <c r="B46" s="21">
        <f>SUM(B48:B65)</f>
        <v>34000</v>
      </c>
      <c r="C46" s="21">
        <f t="shared" ref="C46:G46" si="8">SUM(C48:C65)</f>
        <v>37690</v>
      </c>
      <c r="D46" s="21">
        <f t="shared" si="8"/>
        <v>0</v>
      </c>
      <c r="E46" s="21">
        <f t="shared" si="8"/>
        <v>32169</v>
      </c>
      <c r="F46" s="21">
        <f t="shared" si="8"/>
        <v>32169</v>
      </c>
      <c r="G46" s="21">
        <f t="shared" si="8"/>
        <v>37690</v>
      </c>
      <c r="H46" s="9"/>
      <c r="J46" s="56"/>
      <c r="K46" s="56"/>
      <c r="L46" s="56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K47" s="56"/>
      <c r="L47" s="56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K48" s="56"/>
      <c r="L48" s="56"/>
    </row>
    <row r="49" spans="1:12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K49" s="56"/>
      <c r="L49" s="56"/>
    </row>
    <row r="50" spans="1:12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K50" s="56"/>
      <c r="L50" s="56"/>
    </row>
    <row r="51" spans="1:12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K51" s="56"/>
      <c r="L51" s="56"/>
    </row>
    <row r="52" spans="1:12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K52" s="56"/>
      <c r="L52" s="56"/>
    </row>
    <row r="53" spans="1:12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K53" s="56"/>
      <c r="L53" s="56"/>
    </row>
    <row r="54" spans="1:12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K54" s="56"/>
      <c r="L54" s="56"/>
    </row>
    <row r="55" spans="1:12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K55" s="56"/>
      <c r="L55" s="56"/>
    </row>
    <row r="56" spans="1:12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K56" s="56"/>
      <c r="L56" s="56"/>
    </row>
    <row r="57" spans="1:12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K57" s="56"/>
      <c r="L57" s="56"/>
    </row>
    <row r="58" spans="1:12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K58" s="56"/>
      <c r="L58" s="56"/>
    </row>
    <row r="59" spans="1:12" ht="26.25" thickBot="1" x14ac:dyDescent="0.25">
      <c r="A59" s="13" t="s">
        <v>47</v>
      </c>
      <c r="B59" s="22">
        <v>34000</v>
      </c>
      <c r="C59" s="22">
        <v>37690</v>
      </c>
      <c r="D59" s="22"/>
      <c r="E59" s="53">
        <v>32169</v>
      </c>
      <c r="F59" s="22">
        <v>32169</v>
      </c>
      <c r="G59" s="53">
        <v>37690</v>
      </c>
      <c r="H59" s="9"/>
      <c r="J59" s="56"/>
      <c r="K59" s="56"/>
      <c r="L59" s="56"/>
    </row>
    <row r="60" spans="1:12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J60" s="56"/>
      <c r="K60" s="56"/>
      <c r="L60" s="56"/>
    </row>
    <row r="61" spans="1:12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J61" s="56"/>
      <c r="K61" s="56"/>
      <c r="L61" s="56"/>
    </row>
    <row r="62" spans="1:12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K62" s="56"/>
      <c r="L62" s="56"/>
    </row>
    <row r="63" spans="1:12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K63" s="56"/>
      <c r="L63" s="56"/>
    </row>
    <row r="64" spans="1:12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K64" s="56"/>
      <c r="L64" s="56"/>
    </row>
    <row r="65" spans="1:12" ht="13.5" thickBot="1" x14ac:dyDescent="0.25">
      <c r="A65" s="5"/>
      <c r="B65" s="20"/>
      <c r="C65" s="20"/>
      <c r="D65" s="20"/>
      <c r="E65" s="20"/>
      <c r="F65" s="20"/>
      <c r="G65" s="20"/>
      <c r="J65" s="56"/>
      <c r="K65" s="56"/>
      <c r="L65" s="56"/>
    </row>
    <row r="66" spans="1:12" ht="13.5" thickBot="1" x14ac:dyDescent="0.25">
      <c r="A66" s="4" t="s">
        <v>12</v>
      </c>
      <c r="B66" s="19">
        <f t="shared" ref="B66:G66" si="9">+B16+B10</f>
        <v>7219000</v>
      </c>
      <c r="C66" s="19">
        <f t="shared" si="9"/>
        <v>7999166</v>
      </c>
      <c r="D66" s="19">
        <f t="shared" si="9"/>
        <v>1780473</v>
      </c>
      <c r="E66" s="19">
        <f t="shared" si="9"/>
        <v>3693449</v>
      </c>
      <c r="F66" s="19">
        <f t="shared" si="9"/>
        <v>5471445</v>
      </c>
      <c r="G66" s="19">
        <f t="shared" si="9"/>
        <v>7999166</v>
      </c>
      <c r="J66" s="56"/>
      <c r="K66" s="56"/>
      <c r="L66" s="56"/>
    </row>
    <row r="67" spans="1:12" ht="13.5" thickBot="1" x14ac:dyDescent="0.25">
      <c r="A67" s="5"/>
      <c r="B67" s="20"/>
      <c r="C67" s="20"/>
      <c r="D67" s="20"/>
      <c r="E67" s="20"/>
      <c r="F67" s="20"/>
      <c r="G67" s="20"/>
      <c r="J67" s="56"/>
      <c r="K67" s="56"/>
      <c r="L67" s="56"/>
    </row>
    <row r="68" spans="1:12" ht="13.5" thickBot="1" x14ac:dyDescent="0.25">
      <c r="A68" s="5" t="s">
        <v>13</v>
      </c>
      <c r="B68" s="23">
        <v>264</v>
      </c>
      <c r="C68" s="23">
        <v>264</v>
      </c>
      <c r="D68" s="23">
        <v>259</v>
      </c>
      <c r="E68" s="23">
        <v>261</v>
      </c>
      <c r="F68" s="23">
        <v>259</v>
      </c>
      <c r="G68" s="23">
        <v>255</v>
      </c>
      <c r="J68" s="56"/>
      <c r="K68" s="56"/>
      <c r="L68" s="56"/>
    </row>
    <row r="69" spans="1:12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zoomScaleNormal="100" zoomScaleSheetLayoutView="100" workbookViewId="0">
      <pane xSplit="1" ySplit="9" topLeftCell="B55" activePane="bottomRight" state="frozen"/>
      <selection activeCell="I1" sqref="I1:W1048576"/>
      <selection pane="topRight" activeCell="I1" sqref="I1:W1048576"/>
      <selection pane="bottomLeft" activeCell="I1" sqref="I1:W1048576"/>
      <selection pane="bottomRight"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0" width="9.6640625" style="10" bestFit="1" customWidth="1"/>
    <col min="11" max="12" width="10.6640625" style="10" bestFit="1" customWidth="1"/>
    <col min="13" max="23" width="9.33203125" style="10"/>
    <col min="24" max="16384" width="9.33203125" style="1"/>
  </cols>
  <sheetData>
    <row r="3" spans="1:12" x14ac:dyDescent="0.2">
      <c r="A3" s="82" t="s">
        <v>0</v>
      </c>
      <c r="B3" s="82"/>
      <c r="C3" s="82"/>
      <c r="D3" s="82"/>
      <c r="E3" s="82"/>
      <c r="F3" s="82"/>
      <c r="G3" s="82"/>
    </row>
    <row r="4" spans="1:12" x14ac:dyDescent="0.2">
      <c r="A4" s="83" t="s">
        <v>116</v>
      </c>
      <c r="B4" s="83"/>
      <c r="C4" s="83"/>
      <c r="D4" s="83"/>
      <c r="E4" s="83"/>
      <c r="F4" s="83"/>
      <c r="G4" s="83"/>
    </row>
    <row r="5" spans="1:12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2" ht="13.5" thickBot="1" x14ac:dyDescent="0.25">
      <c r="A6" s="96" t="s">
        <v>99</v>
      </c>
      <c r="B6" s="97"/>
      <c r="C6" s="97"/>
      <c r="D6" s="97"/>
      <c r="E6" s="97"/>
      <c r="F6" s="97"/>
      <c r="G6" s="98"/>
    </row>
    <row r="7" spans="1:12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30601900</v>
      </c>
      <c r="C10" s="19">
        <f t="shared" ref="C10:G10" si="0">+C12+C13+C14</f>
        <v>34229417</v>
      </c>
      <c r="D10" s="19">
        <f t="shared" si="0"/>
        <v>7461519</v>
      </c>
      <c r="E10" s="19">
        <f t="shared" si="0"/>
        <v>16123158</v>
      </c>
      <c r="F10" s="19">
        <f t="shared" si="0"/>
        <v>23614096</v>
      </c>
      <c r="G10" s="19">
        <f t="shared" si="0"/>
        <v>34229479</v>
      </c>
      <c r="J10" s="56"/>
      <c r="K10" s="56"/>
      <c r="L10" s="56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K11" s="56"/>
      <c r="L11" s="56"/>
    </row>
    <row r="12" spans="1:12" ht="13.5" thickBot="1" x14ac:dyDescent="0.25">
      <c r="A12" s="6" t="s">
        <v>8</v>
      </c>
      <c r="B12" s="20">
        <v>25484000</v>
      </c>
      <c r="C12" s="20">
        <v>27013956</v>
      </c>
      <c r="D12" s="20">
        <v>6051429</v>
      </c>
      <c r="E12" s="20">
        <v>12969442</v>
      </c>
      <c r="F12" s="20">
        <v>19249258</v>
      </c>
      <c r="G12" s="20">
        <v>27014025</v>
      </c>
      <c r="H12" s="55"/>
      <c r="J12" s="56"/>
      <c r="K12" s="56"/>
      <c r="L12" s="56"/>
    </row>
    <row r="13" spans="1:12" ht="13.5" thickBot="1" x14ac:dyDescent="0.25">
      <c r="A13" s="6" t="s">
        <v>9</v>
      </c>
      <c r="B13" s="20">
        <v>4967900</v>
      </c>
      <c r="C13" s="20">
        <v>6850691</v>
      </c>
      <c r="D13" s="20">
        <v>1410090</v>
      </c>
      <c r="E13" s="20">
        <v>3153716</v>
      </c>
      <c r="F13" s="20">
        <v>4361730</v>
      </c>
      <c r="G13" s="20">
        <v>6850684</v>
      </c>
      <c r="H13" s="55"/>
      <c r="J13" s="56"/>
      <c r="K13" s="56"/>
      <c r="L13" s="56"/>
    </row>
    <row r="14" spans="1:12" ht="13.5" thickBot="1" x14ac:dyDescent="0.25">
      <c r="A14" s="6" t="s">
        <v>10</v>
      </c>
      <c r="B14" s="20">
        <v>150000</v>
      </c>
      <c r="C14" s="20">
        <v>364770</v>
      </c>
      <c r="D14" s="20"/>
      <c r="E14" s="20"/>
      <c r="F14" s="20">
        <v>3108</v>
      </c>
      <c r="G14" s="20">
        <v>364770</v>
      </c>
      <c r="H14" s="55"/>
      <c r="J14" s="56"/>
      <c r="K14" s="56"/>
      <c r="L14" s="56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H15" s="55"/>
      <c r="J15" s="56"/>
      <c r="K15" s="56"/>
      <c r="L15" s="56"/>
    </row>
    <row r="16" spans="1:12" ht="32.25" customHeight="1" thickBot="1" x14ac:dyDescent="0.25">
      <c r="A16" s="4" t="s">
        <v>11</v>
      </c>
      <c r="B16" s="19">
        <f>+B17+B20+B26+B29+B32+B39+B46</f>
        <v>10300</v>
      </c>
      <c r="C16" s="19">
        <f t="shared" ref="C16:G16" si="1">+C17+C20+C26+C29+C32+C39+C46</f>
        <v>2728</v>
      </c>
      <c r="D16" s="19">
        <f t="shared" si="1"/>
        <v>0</v>
      </c>
      <c r="E16" s="19">
        <f t="shared" si="1"/>
        <v>2728</v>
      </c>
      <c r="F16" s="19">
        <f t="shared" si="1"/>
        <v>3892</v>
      </c>
      <c r="G16" s="19">
        <f t="shared" si="1"/>
        <v>2728</v>
      </c>
      <c r="J16" s="56"/>
      <c r="K16" s="56"/>
      <c r="L16" s="56"/>
    </row>
    <row r="17" spans="1:12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K17" s="56"/>
      <c r="L17" s="56"/>
    </row>
    <row r="18" spans="1:12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K18" s="56"/>
      <c r="L18" s="56"/>
    </row>
    <row r="19" spans="1:12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K19" s="56"/>
      <c r="L19" s="56"/>
    </row>
    <row r="20" spans="1:12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K20" s="56"/>
      <c r="L20" s="56"/>
    </row>
    <row r="21" spans="1:12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K21" s="56"/>
      <c r="L21" s="56"/>
    </row>
    <row r="22" spans="1:12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K22" s="56"/>
      <c r="L22" s="56"/>
    </row>
    <row r="23" spans="1:12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K23" s="56"/>
      <c r="L23" s="56"/>
    </row>
    <row r="24" spans="1:12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K24" s="56"/>
      <c r="L24" s="56"/>
    </row>
    <row r="25" spans="1:12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K25" s="56"/>
      <c r="L25" s="56"/>
    </row>
    <row r="26" spans="1:12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6"/>
      <c r="K26" s="56"/>
      <c r="L26" s="56"/>
    </row>
    <row r="27" spans="1:12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K27" s="56"/>
      <c r="L27" s="56"/>
    </row>
    <row r="28" spans="1:12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J28" s="56"/>
      <c r="K28" s="56"/>
      <c r="L28" s="56"/>
    </row>
    <row r="29" spans="1:12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K29" s="56"/>
      <c r="L29" s="56"/>
    </row>
    <row r="30" spans="1:12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K30" s="56"/>
      <c r="L30" s="56"/>
    </row>
    <row r="31" spans="1:12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K31" s="56"/>
      <c r="L31" s="56"/>
    </row>
    <row r="32" spans="1:12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56"/>
      <c r="L32" s="56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56"/>
      <c r="L33" s="56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K34" s="56"/>
      <c r="L34" s="56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K35" s="56"/>
      <c r="L35" s="56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K36" s="56"/>
      <c r="L36" s="56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K37" s="56"/>
      <c r="L37" s="56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K38" s="56"/>
      <c r="L38" s="56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56"/>
      <c r="L39" s="56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K40" s="56"/>
      <c r="L40" s="56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K41" s="56"/>
      <c r="L41" s="56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K42" s="56"/>
      <c r="L42" s="56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J43" s="56"/>
      <c r="K43" s="56"/>
      <c r="L43" s="56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K44" s="56"/>
      <c r="L44" s="56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K45" s="56"/>
      <c r="L45" s="56"/>
    </row>
    <row r="46" spans="1:12" s="10" customFormat="1" ht="26.25" thickBot="1" x14ac:dyDescent="0.25">
      <c r="A46" s="7" t="s">
        <v>34</v>
      </c>
      <c r="B46" s="21">
        <f>SUM(B48:B65)</f>
        <v>10300</v>
      </c>
      <c r="C46" s="21">
        <f t="shared" ref="C46:G46" si="8">SUM(C48:C65)</f>
        <v>2728</v>
      </c>
      <c r="D46" s="21">
        <f t="shared" si="8"/>
        <v>0</v>
      </c>
      <c r="E46" s="21">
        <f t="shared" si="8"/>
        <v>2728</v>
      </c>
      <c r="F46" s="21">
        <f t="shared" si="8"/>
        <v>3892</v>
      </c>
      <c r="G46" s="21">
        <f t="shared" si="8"/>
        <v>2728</v>
      </c>
      <c r="H46" s="9"/>
      <c r="J46" s="56"/>
      <c r="K46" s="56"/>
      <c r="L46" s="56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K47" s="56"/>
      <c r="L47" s="56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K48" s="56"/>
      <c r="L48" s="56"/>
    </row>
    <row r="49" spans="1:12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K49" s="56"/>
      <c r="L49" s="56"/>
    </row>
    <row r="50" spans="1:12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K50" s="56"/>
      <c r="L50" s="56"/>
    </row>
    <row r="51" spans="1:12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K51" s="56"/>
      <c r="L51" s="56"/>
    </row>
    <row r="52" spans="1:12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K52" s="56"/>
      <c r="L52" s="56"/>
    </row>
    <row r="53" spans="1:12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K53" s="56"/>
      <c r="L53" s="56"/>
    </row>
    <row r="54" spans="1:12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K54" s="56"/>
      <c r="L54" s="56"/>
    </row>
    <row r="55" spans="1:12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K55" s="56"/>
      <c r="L55" s="56"/>
    </row>
    <row r="56" spans="1:12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K56" s="56"/>
      <c r="L56" s="56"/>
    </row>
    <row r="57" spans="1:12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K57" s="56"/>
      <c r="L57" s="56"/>
    </row>
    <row r="58" spans="1:12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K58" s="56"/>
      <c r="L58" s="56"/>
    </row>
    <row r="59" spans="1:12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J59" s="56"/>
      <c r="K59" s="56"/>
      <c r="L59" s="56"/>
    </row>
    <row r="60" spans="1:12" ht="26.25" thickBot="1" x14ac:dyDescent="0.25">
      <c r="A60" s="13" t="s">
        <v>49</v>
      </c>
      <c r="B60" s="22">
        <v>3400</v>
      </c>
      <c r="C60" s="22">
        <v>2728</v>
      </c>
      <c r="D60" s="22"/>
      <c r="E60" s="22">
        <v>2728</v>
      </c>
      <c r="F60" s="53">
        <v>3892</v>
      </c>
      <c r="G60" s="76">
        <v>2728</v>
      </c>
      <c r="H60" s="9"/>
      <c r="J60" s="56"/>
      <c r="K60" s="56"/>
      <c r="L60" s="56"/>
    </row>
    <row r="61" spans="1:12" ht="26.25" thickBot="1" x14ac:dyDescent="0.25">
      <c r="A61" s="13" t="s">
        <v>102</v>
      </c>
      <c r="B61" s="53">
        <v>6900</v>
      </c>
      <c r="C61" s="22"/>
      <c r="D61" s="22"/>
      <c r="E61" s="53"/>
      <c r="F61" s="22"/>
      <c r="G61" s="22"/>
      <c r="H61" s="9"/>
      <c r="J61" s="56"/>
      <c r="K61" s="56"/>
      <c r="L61" s="56"/>
    </row>
    <row r="62" spans="1:12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K62" s="56"/>
      <c r="L62" s="56"/>
    </row>
    <row r="63" spans="1:12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K63" s="56"/>
      <c r="L63" s="56"/>
    </row>
    <row r="64" spans="1:12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K64" s="56"/>
      <c r="L64" s="56"/>
    </row>
    <row r="65" spans="1:12" ht="13.5" thickBot="1" x14ac:dyDescent="0.25">
      <c r="A65" s="5"/>
      <c r="B65" s="20"/>
      <c r="C65" s="20"/>
      <c r="D65" s="20"/>
      <c r="E65" s="20"/>
      <c r="F65" s="20"/>
      <c r="G65" s="20"/>
      <c r="J65" s="56"/>
      <c r="K65" s="56"/>
      <c r="L65" s="56"/>
    </row>
    <row r="66" spans="1:12" ht="13.5" thickBot="1" x14ac:dyDescent="0.25">
      <c r="A66" s="4" t="s">
        <v>12</v>
      </c>
      <c r="B66" s="19">
        <f t="shared" ref="B66:G66" si="9">+B16+B10</f>
        <v>30612200</v>
      </c>
      <c r="C66" s="19">
        <f t="shared" si="9"/>
        <v>34232145</v>
      </c>
      <c r="D66" s="19">
        <f t="shared" si="9"/>
        <v>7461519</v>
      </c>
      <c r="E66" s="19">
        <f t="shared" si="9"/>
        <v>16125886</v>
      </c>
      <c r="F66" s="19">
        <f t="shared" si="9"/>
        <v>23617988</v>
      </c>
      <c r="G66" s="19">
        <f t="shared" si="9"/>
        <v>34232207</v>
      </c>
      <c r="J66" s="56"/>
      <c r="K66" s="56"/>
      <c r="L66" s="56"/>
    </row>
    <row r="67" spans="1:12" ht="13.5" thickBot="1" x14ac:dyDescent="0.25">
      <c r="A67" s="5"/>
      <c r="B67" s="20"/>
      <c r="C67" s="20"/>
      <c r="D67" s="20"/>
      <c r="E67" s="20"/>
      <c r="F67" s="20"/>
      <c r="G67" s="20"/>
      <c r="J67" s="56"/>
      <c r="K67" s="56"/>
      <c r="L67" s="56"/>
    </row>
    <row r="68" spans="1:12" ht="13.5" thickBot="1" x14ac:dyDescent="0.25">
      <c r="A68" s="5" t="s">
        <v>13</v>
      </c>
      <c r="B68" s="23">
        <v>1277</v>
      </c>
      <c r="C68" s="23">
        <v>1277</v>
      </c>
      <c r="D68" s="23">
        <v>970</v>
      </c>
      <c r="E68" s="23">
        <v>965</v>
      </c>
      <c r="F68" s="23">
        <v>967</v>
      </c>
      <c r="G68" s="23">
        <v>975</v>
      </c>
      <c r="J68" s="56"/>
      <c r="K68" s="56"/>
      <c r="L68" s="56"/>
    </row>
    <row r="69" spans="1:12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58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0" width="9.33203125" style="10"/>
    <col min="11" max="12" width="9.6640625" style="10" bestFit="1" customWidth="1"/>
    <col min="13" max="23" width="9.33203125" style="10"/>
    <col min="24" max="16384" width="9.33203125" style="1"/>
  </cols>
  <sheetData>
    <row r="3" spans="1:12" x14ac:dyDescent="0.2">
      <c r="A3" s="82" t="s">
        <v>0</v>
      </c>
      <c r="B3" s="82"/>
      <c r="C3" s="82"/>
      <c r="D3" s="82"/>
      <c r="E3" s="82"/>
      <c r="F3" s="82"/>
      <c r="G3" s="82"/>
    </row>
    <row r="4" spans="1:12" x14ac:dyDescent="0.2">
      <c r="A4" s="83" t="s">
        <v>116</v>
      </c>
      <c r="B4" s="83"/>
      <c r="C4" s="83"/>
      <c r="D4" s="83"/>
      <c r="E4" s="83"/>
      <c r="F4" s="83"/>
      <c r="G4" s="83"/>
    </row>
    <row r="5" spans="1:12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2" ht="13.5" thickBot="1" x14ac:dyDescent="0.25">
      <c r="A6" s="96" t="s">
        <v>100</v>
      </c>
      <c r="B6" s="97"/>
      <c r="C6" s="97"/>
      <c r="D6" s="97"/>
      <c r="E6" s="97"/>
      <c r="F6" s="97"/>
      <c r="G6" s="98"/>
    </row>
    <row r="7" spans="1:12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5000000</v>
      </c>
      <c r="C10" s="19">
        <f t="shared" ref="C10:G10" si="0">+C12+C13+C14</f>
        <v>5006301</v>
      </c>
      <c r="D10" s="19">
        <f t="shared" si="0"/>
        <v>0</v>
      </c>
      <c r="E10" s="19">
        <f t="shared" si="0"/>
        <v>2215636</v>
      </c>
      <c r="F10" s="19">
        <f t="shared" si="0"/>
        <v>2902422</v>
      </c>
      <c r="G10" s="19">
        <f t="shared" si="0"/>
        <v>5006301</v>
      </c>
      <c r="J10" s="56"/>
      <c r="K10" s="56"/>
      <c r="L10" s="56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K11" s="56"/>
      <c r="L11" s="56"/>
    </row>
    <row r="12" spans="1:12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6"/>
      <c r="K12" s="56"/>
      <c r="L12" s="56"/>
    </row>
    <row r="13" spans="1:12" ht="13.5" thickBot="1" x14ac:dyDescent="0.25">
      <c r="A13" s="6" t="s">
        <v>9</v>
      </c>
      <c r="B13" s="20">
        <v>5000000</v>
      </c>
      <c r="C13" s="20">
        <v>5006301</v>
      </c>
      <c r="D13" s="20"/>
      <c r="E13" s="20">
        <v>2215636</v>
      </c>
      <c r="F13" s="20">
        <v>2902422</v>
      </c>
      <c r="G13" s="20">
        <v>5006301</v>
      </c>
      <c r="H13" s="55"/>
      <c r="J13" s="56"/>
      <c r="K13" s="56"/>
      <c r="L13" s="56"/>
    </row>
    <row r="14" spans="1:12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6"/>
      <c r="K14" s="56"/>
      <c r="L14" s="56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J15" s="56"/>
      <c r="K15" s="56"/>
      <c r="L15" s="56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6"/>
      <c r="K16" s="56"/>
      <c r="L16" s="56"/>
    </row>
    <row r="17" spans="1:12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K17" s="56"/>
      <c r="L17" s="56"/>
    </row>
    <row r="18" spans="1:12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K18" s="56"/>
      <c r="L18" s="56"/>
    </row>
    <row r="19" spans="1:12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K19" s="56"/>
      <c r="L19" s="56"/>
    </row>
    <row r="20" spans="1:12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K20" s="56"/>
      <c r="L20" s="56"/>
    </row>
    <row r="21" spans="1:12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K21" s="56"/>
      <c r="L21" s="56"/>
    </row>
    <row r="22" spans="1:12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K22" s="56"/>
      <c r="L22" s="56"/>
    </row>
    <row r="23" spans="1:12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K23" s="56"/>
      <c r="L23" s="56"/>
    </row>
    <row r="24" spans="1:12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K24" s="56"/>
      <c r="L24" s="56"/>
    </row>
    <row r="25" spans="1:12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K25" s="56"/>
      <c r="L25" s="56"/>
    </row>
    <row r="26" spans="1:12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6"/>
      <c r="K26" s="56"/>
      <c r="L26" s="56"/>
    </row>
    <row r="27" spans="1:12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K27" s="56"/>
      <c r="L27" s="56"/>
    </row>
    <row r="28" spans="1:12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J28" s="56"/>
      <c r="K28" s="56"/>
      <c r="L28" s="56"/>
    </row>
    <row r="29" spans="1:12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K29" s="56"/>
      <c r="L29" s="56"/>
    </row>
    <row r="30" spans="1:12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K30" s="56"/>
      <c r="L30" s="56"/>
    </row>
    <row r="31" spans="1:12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K31" s="56"/>
      <c r="L31" s="56"/>
    </row>
    <row r="32" spans="1:12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56"/>
      <c r="L32" s="56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56"/>
      <c r="L33" s="56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K34" s="56"/>
      <c r="L34" s="56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K35" s="56"/>
      <c r="L35" s="56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K36" s="56"/>
      <c r="L36" s="56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K37" s="56"/>
      <c r="L37" s="56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K38" s="56"/>
      <c r="L38" s="56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56"/>
      <c r="L39" s="56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K40" s="56"/>
      <c r="L40" s="56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K41" s="56"/>
      <c r="L41" s="56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K42" s="56"/>
      <c r="L42" s="56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J43" s="56"/>
      <c r="K43" s="56"/>
      <c r="L43" s="56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K44" s="56"/>
      <c r="L44" s="56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K45" s="56"/>
      <c r="L45" s="56"/>
    </row>
    <row r="46" spans="1:12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56"/>
      <c r="L46" s="56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K47" s="56"/>
      <c r="L47" s="56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K48" s="56"/>
      <c r="L48" s="56"/>
    </row>
    <row r="49" spans="1:12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K49" s="56"/>
      <c r="L49" s="56"/>
    </row>
    <row r="50" spans="1:12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K50" s="56"/>
      <c r="L50" s="56"/>
    </row>
    <row r="51" spans="1:12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K51" s="56"/>
      <c r="L51" s="56"/>
    </row>
    <row r="52" spans="1:12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K52" s="56"/>
      <c r="L52" s="56"/>
    </row>
    <row r="53" spans="1:12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K53" s="56"/>
      <c r="L53" s="56"/>
    </row>
    <row r="54" spans="1:12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K54" s="56"/>
      <c r="L54" s="56"/>
    </row>
    <row r="55" spans="1:12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K55" s="56"/>
      <c r="L55" s="56"/>
    </row>
    <row r="56" spans="1:12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K56" s="56"/>
      <c r="L56" s="56"/>
    </row>
    <row r="57" spans="1:12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K57" s="56"/>
      <c r="L57" s="56"/>
    </row>
    <row r="58" spans="1:12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K58" s="56"/>
      <c r="L58" s="56"/>
    </row>
    <row r="59" spans="1:12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J59" s="56"/>
      <c r="K59" s="56"/>
      <c r="L59" s="56"/>
    </row>
    <row r="60" spans="1:12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J60" s="56"/>
      <c r="K60" s="56"/>
      <c r="L60" s="56"/>
    </row>
    <row r="61" spans="1:12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J61" s="56"/>
      <c r="K61" s="56"/>
      <c r="L61" s="56"/>
    </row>
    <row r="62" spans="1:12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K62" s="56"/>
      <c r="L62" s="56"/>
    </row>
    <row r="63" spans="1:12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K63" s="56"/>
      <c r="L63" s="56"/>
    </row>
    <row r="64" spans="1:12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K64" s="56"/>
      <c r="L64" s="56"/>
    </row>
    <row r="65" spans="1:12" ht="13.5" thickBot="1" x14ac:dyDescent="0.25">
      <c r="A65" s="5"/>
      <c r="B65" s="20"/>
      <c r="C65" s="20"/>
      <c r="D65" s="20"/>
      <c r="E65" s="20"/>
      <c r="F65" s="20"/>
      <c r="G65" s="20"/>
      <c r="J65" s="56"/>
      <c r="K65" s="56"/>
      <c r="L65" s="56"/>
    </row>
    <row r="66" spans="1:12" ht="13.5" thickBot="1" x14ac:dyDescent="0.25">
      <c r="A66" s="4" t="s">
        <v>12</v>
      </c>
      <c r="B66" s="19">
        <f t="shared" ref="B66:G66" si="9">+B16+B10</f>
        <v>5000000</v>
      </c>
      <c r="C66" s="19">
        <f t="shared" si="9"/>
        <v>5006301</v>
      </c>
      <c r="D66" s="19">
        <f t="shared" si="9"/>
        <v>0</v>
      </c>
      <c r="E66" s="19">
        <f t="shared" si="9"/>
        <v>2215636</v>
      </c>
      <c r="F66" s="19">
        <f t="shared" si="9"/>
        <v>2902422</v>
      </c>
      <c r="G66" s="19">
        <f t="shared" si="9"/>
        <v>5006301</v>
      </c>
      <c r="J66" s="56"/>
      <c r="K66" s="56"/>
      <c r="L66" s="56"/>
    </row>
    <row r="67" spans="1:12" ht="13.5" thickBot="1" x14ac:dyDescent="0.25">
      <c r="A67" s="5"/>
      <c r="B67" s="20"/>
      <c r="C67" s="20"/>
      <c r="D67" s="20"/>
      <c r="E67" s="20"/>
      <c r="F67" s="20"/>
      <c r="G67" s="20"/>
      <c r="J67" s="56"/>
      <c r="K67" s="56"/>
      <c r="L67" s="56"/>
    </row>
    <row r="68" spans="1:12" ht="13.5" thickBot="1" x14ac:dyDescent="0.25">
      <c r="A68" s="5" t="s">
        <v>13</v>
      </c>
      <c r="B68" s="23"/>
      <c r="C68" s="23"/>
      <c r="D68" s="23"/>
      <c r="E68" s="23"/>
      <c r="F68" s="23"/>
      <c r="G68" s="23"/>
      <c r="J68" s="56"/>
      <c r="K68" s="56"/>
      <c r="L68" s="56"/>
    </row>
    <row r="69" spans="1:12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0" width="9.6640625" style="10" bestFit="1" customWidth="1"/>
    <col min="11" max="12" width="10.6640625" style="10" bestFit="1" customWidth="1"/>
    <col min="13" max="23" width="9.33203125" style="10"/>
    <col min="24" max="16384" width="9.33203125" style="1"/>
  </cols>
  <sheetData>
    <row r="3" spans="1:14" x14ac:dyDescent="0.2">
      <c r="A3" s="82" t="s">
        <v>0</v>
      </c>
      <c r="B3" s="82"/>
      <c r="C3" s="82"/>
      <c r="D3" s="82"/>
      <c r="E3" s="82"/>
      <c r="F3" s="82"/>
      <c r="G3" s="82"/>
    </row>
    <row r="4" spans="1:14" x14ac:dyDescent="0.2">
      <c r="A4" s="83" t="s">
        <v>116</v>
      </c>
      <c r="B4" s="83"/>
      <c r="C4" s="83"/>
      <c r="D4" s="83"/>
      <c r="E4" s="83"/>
      <c r="F4" s="83"/>
      <c r="G4" s="83"/>
    </row>
    <row r="5" spans="1:14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4" ht="13.5" thickBot="1" x14ac:dyDescent="0.25">
      <c r="A6" s="96" t="s">
        <v>101</v>
      </c>
      <c r="B6" s="97"/>
      <c r="C6" s="97"/>
      <c r="D6" s="97"/>
      <c r="E6" s="97"/>
      <c r="F6" s="97"/>
      <c r="G6" s="98"/>
    </row>
    <row r="7" spans="1:14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4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4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4" ht="13.5" thickBot="1" x14ac:dyDescent="0.25">
      <c r="A10" s="4" t="s">
        <v>6</v>
      </c>
      <c r="B10" s="19">
        <f>+B12+B13+B14</f>
        <v>22961100</v>
      </c>
      <c r="C10" s="19">
        <f t="shared" ref="C10:G10" si="0">+C12+C13+C14</f>
        <v>23972085</v>
      </c>
      <c r="D10" s="19">
        <f t="shared" si="0"/>
        <v>4949412</v>
      </c>
      <c r="E10" s="19">
        <f t="shared" si="0"/>
        <v>10358558</v>
      </c>
      <c r="F10" s="19">
        <f t="shared" si="0"/>
        <v>15312288</v>
      </c>
      <c r="G10" s="19">
        <f t="shared" si="0"/>
        <v>23935412</v>
      </c>
      <c r="J10" s="56"/>
      <c r="K10" s="56"/>
      <c r="L10" s="56"/>
      <c r="N10" s="56"/>
    </row>
    <row r="11" spans="1:14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K11" s="56"/>
      <c r="L11" s="56"/>
      <c r="N11" s="56"/>
    </row>
    <row r="12" spans="1:14" ht="13.5" thickBot="1" x14ac:dyDescent="0.25">
      <c r="A12" s="6" t="s">
        <v>8</v>
      </c>
      <c r="B12" s="20">
        <v>13094800</v>
      </c>
      <c r="C12" s="20">
        <v>13596577</v>
      </c>
      <c r="D12" s="20">
        <v>3232469</v>
      </c>
      <c r="E12" s="20">
        <v>6533847</v>
      </c>
      <c r="F12" s="20">
        <v>9585170</v>
      </c>
      <c r="G12" s="20">
        <v>13595275</v>
      </c>
      <c r="J12" s="56"/>
      <c r="K12" s="56"/>
      <c r="L12" s="56"/>
      <c r="N12" s="56"/>
    </row>
    <row r="13" spans="1:14" ht="13.5" thickBot="1" x14ac:dyDescent="0.25">
      <c r="A13" s="6" t="s">
        <v>9</v>
      </c>
      <c r="B13" s="20">
        <v>7213200</v>
      </c>
      <c r="C13" s="20">
        <v>8258127</v>
      </c>
      <c r="D13" s="20">
        <v>1681300</v>
      </c>
      <c r="E13" s="20">
        <v>3711095</v>
      </c>
      <c r="F13" s="20">
        <v>5259256</v>
      </c>
      <c r="G13" s="20">
        <v>8223959</v>
      </c>
      <c r="H13" s="55"/>
      <c r="J13" s="56"/>
      <c r="K13" s="56"/>
      <c r="L13" s="56"/>
      <c r="N13" s="56"/>
    </row>
    <row r="14" spans="1:14" ht="13.5" thickBot="1" x14ac:dyDescent="0.25">
      <c r="A14" s="6" t="s">
        <v>10</v>
      </c>
      <c r="B14" s="20">
        <v>2653100</v>
      </c>
      <c r="C14" s="20">
        <v>2117381</v>
      </c>
      <c r="D14" s="20">
        <v>35643</v>
      </c>
      <c r="E14" s="20">
        <v>113616</v>
      </c>
      <c r="F14" s="20">
        <v>467862</v>
      </c>
      <c r="G14" s="20">
        <v>2116178</v>
      </c>
      <c r="H14" s="55"/>
      <c r="J14" s="56"/>
      <c r="K14" s="56"/>
      <c r="L14" s="56"/>
      <c r="N14" s="56"/>
    </row>
    <row r="15" spans="1:14" ht="13.5" thickBot="1" x14ac:dyDescent="0.25">
      <c r="A15" s="5"/>
      <c r="B15" s="20"/>
      <c r="C15" s="20"/>
      <c r="D15" s="20"/>
      <c r="E15" s="20"/>
      <c r="F15" s="20"/>
      <c r="G15" s="20"/>
      <c r="J15" s="56"/>
      <c r="K15" s="56"/>
      <c r="L15" s="56"/>
      <c r="N15" s="56"/>
    </row>
    <row r="16" spans="1:14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18835</v>
      </c>
      <c r="F16" s="19">
        <f t="shared" si="1"/>
        <v>18835</v>
      </c>
      <c r="G16" s="19">
        <f t="shared" si="1"/>
        <v>37120</v>
      </c>
      <c r="J16" s="56"/>
      <c r="K16" s="56"/>
      <c r="L16" s="56"/>
      <c r="N16" s="56"/>
    </row>
    <row r="17" spans="1:14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K17" s="56"/>
      <c r="L17" s="56"/>
      <c r="N17" s="56"/>
    </row>
    <row r="18" spans="1:14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K18" s="56"/>
      <c r="L18" s="56"/>
      <c r="N18" s="56"/>
    </row>
    <row r="19" spans="1:14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K19" s="56"/>
      <c r="L19" s="56"/>
      <c r="N19" s="56"/>
    </row>
    <row r="20" spans="1:14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K20" s="56"/>
      <c r="L20" s="56"/>
      <c r="N20" s="56"/>
    </row>
    <row r="21" spans="1:14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K21" s="56"/>
      <c r="L21" s="56"/>
      <c r="N21" s="56"/>
    </row>
    <row r="22" spans="1:14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K22" s="56"/>
      <c r="L22" s="56"/>
      <c r="N22" s="56"/>
    </row>
    <row r="23" spans="1:14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K23" s="56"/>
      <c r="L23" s="56"/>
      <c r="N23" s="56"/>
    </row>
    <row r="24" spans="1:14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K24" s="56"/>
      <c r="L24" s="56"/>
      <c r="N24" s="56"/>
    </row>
    <row r="25" spans="1:14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K25" s="56"/>
      <c r="L25" s="56"/>
      <c r="N25" s="56"/>
    </row>
    <row r="26" spans="1:14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18835</v>
      </c>
      <c r="F26" s="21">
        <f t="shared" si="4"/>
        <v>18835</v>
      </c>
      <c r="G26" s="21">
        <f t="shared" si="4"/>
        <v>37120</v>
      </c>
      <c r="H26" s="9"/>
      <c r="J26" s="56"/>
      <c r="K26" s="56"/>
      <c r="L26" s="56"/>
      <c r="N26" s="56"/>
    </row>
    <row r="27" spans="1:14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K27" s="56"/>
      <c r="L27" s="56"/>
      <c r="N27" s="56"/>
    </row>
    <row r="28" spans="1:14" ht="26.25" thickBot="1" x14ac:dyDescent="0.25">
      <c r="A28" s="62" t="s">
        <v>28</v>
      </c>
      <c r="B28" s="22"/>
      <c r="C28" s="22"/>
      <c r="D28" s="22"/>
      <c r="E28" s="22">
        <v>18835</v>
      </c>
      <c r="F28" s="22">
        <v>18835</v>
      </c>
      <c r="G28" s="22">
        <v>37120</v>
      </c>
      <c r="H28" s="9"/>
      <c r="J28" s="56"/>
      <c r="K28" s="56"/>
      <c r="L28" s="56"/>
    </row>
    <row r="29" spans="1:14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K29" s="56"/>
      <c r="L29" s="56"/>
    </row>
    <row r="30" spans="1:14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K30" s="56"/>
      <c r="L30" s="56"/>
    </row>
    <row r="31" spans="1:14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K31" s="56"/>
      <c r="L31" s="56"/>
    </row>
    <row r="32" spans="1:14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56"/>
      <c r="L32" s="56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56"/>
      <c r="L33" s="56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K34" s="56"/>
      <c r="L34" s="56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K35" s="56"/>
      <c r="L35" s="56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K36" s="56"/>
      <c r="L36" s="56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K37" s="56"/>
      <c r="L37" s="56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K38" s="56"/>
      <c r="L38" s="56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56"/>
      <c r="L39" s="56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K40" s="56"/>
      <c r="L40" s="56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K41" s="56"/>
      <c r="L41" s="56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K42" s="56"/>
      <c r="L42" s="56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77"/>
      <c r="H43" s="9"/>
      <c r="J43" s="56"/>
      <c r="K43" s="56"/>
      <c r="L43" s="56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K44" s="56"/>
      <c r="L44" s="56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K45" s="56"/>
      <c r="L45" s="56"/>
    </row>
    <row r="46" spans="1:12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56"/>
      <c r="L46" s="56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K47" s="56"/>
      <c r="L47" s="56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K48" s="56"/>
      <c r="L48" s="56"/>
    </row>
    <row r="49" spans="1:12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K49" s="56"/>
      <c r="L49" s="56"/>
    </row>
    <row r="50" spans="1:12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K50" s="56"/>
      <c r="L50" s="56"/>
    </row>
    <row r="51" spans="1:12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K51" s="56"/>
      <c r="L51" s="56"/>
    </row>
    <row r="52" spans="1:12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K52" s="56"/>
      <c r="L52" s="56"/>
    </row>
    <row r="53" spans="1:12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K53" s="56"/>
      <c r="L53" s="56"/>
    </row>
    <row r="54" spans="1:12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K54" s="56"/>
      <c r="L54" s="56"/>
    </row>
    <row r="55" spans="1:12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K55" s="56"/>
      <c r="L55" s="56"/>
    </row>
    <row r="56" spans="1:12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K56" s="56"/>
      <c r="L56" s="56"/>
    </row>
    <row r="57" spans="1:12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K57" s="56"/>
      <c r="L57" s="56"/>
    </row>
    <row r="58" spans="1:12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K58" s="56"/>
      <c r="L58" s="56"/>
    </row>
    <row r="59" spans="1:12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J59" s="56"/>
      <c r="K59" s="56"/>
      <c r="L59" s="56"/>
    </row>
    <row r="60" spans="1:12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J60" s="56"/>
      <c r="K60" s="56"/>
      <c r="L60" s="56"/>
    </row>
    <row r="61" spans="1:12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J61" s="56"/>
      <c r="K61" s="56"/>
      <c r="L61" s="56"/>
    </row>
    <row r="62" spans="1:12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K62" s="56"/>
      <c r="L62" s="56"/>
    </row>
    <row r="63" spans="1:12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K63" s="56"/>
      <c r="L63" s="56"/>
    </row>
    <row r="64" spans="1:12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K64" s="56"/>
      <c r="L64" s="56"/>
    </row>
    <row r="65" spans="1:12" ht="13.5" thickBot="1" x14ac:dyDescent="0.25">
      <c r="A65" s="5"/>
      <c r="B65" s="20"/>
      <c r="C65" s="20"/>
      <c r="D65" s="20"/>
      <c r="E65" s="20"/>
      <c r="F65" s="20"/>
      <c r="G65" s="20"/>
      <c r="J65" s="56"/>
      <c r="K65" s="56"/>
      <c r="L65" s="56"/>
    </row>
    <row r="66" spans="1:12" ht="13.5" thickBot="1" x14ac:dyDescent="0.25">
      <c r="A66" s="4" t="s">
        <v>12</v>
      </c>
      <c r="B66" s="19">
        <f t="shared" ref="B66:G66" si="9">+B16+B10</f>
        <v>22961100</v>
      </c>
      <c r="C66" s="19">
        <f t="shared" si="9"/>
        <v>23972085</v>
      </c>
      <c r="D66" s="19">
        <f t="shared" si="9"/>
        <v>4949412</v>
      </c>
      <c r="E66" s="19">
        <f t="shared" si="9"/>
        <v>10377393</v>
      </c>
      <c r="F66" s="19">
        <f t="shared" si="9"/>
        <v>15331123</v>
      </c>
      <c r="G66" s="19">
        <f t="shared" si="9"/>
        <v>23972532</v>
      </c>
      <c r="J66" s="56"/>
      <c r="K66" s="56"/>
      <c r="L66" s="56"/>
    </row>
    <row r="67" spans="1:12" ht="13.5" thickBot="1" x14ac:dyDescent="0.25">
      <c r="A67" s="5"/>
      <c r="B67" s="20"/>
      <c r="C67" s="20"/>
      <c r="D67" s="20"/>
      <c r="E67" s="20"/>
      <c r="F67" s="20"/>
      <c r="G67" s="20"/>
      <c r="J67" s="56"/>
      <c r="K67" s="56"/>
      <c r="L67" s="56"/>
    </row>
    <row r="68" spans="1:12" ht="13.5" thickBot="1" x14ac:dyDescent="0.25">
      <c r="A68" s="5" t="s">
        <v>13</v>
      </c>
      <c r="B68" s="23">
        <v>304</v>
      </c>
      <c r="C68" s="23">
        <v>304</v>
      </c>
      <c r="D68" s="23">
        <v>275</v>
      </c>
      <c r="E68" s="23">
        <v>279</v>
      </c>
      <c r="F68" s="23">
        <v>283</v>
      </c>
      <c r="G68" s="23">
        <v>278</v>
      </c>
      <c r="J68" s="56"/>
      <c r="K68" s="56"/>
      <c r="L68" s="56"/>
    </row>
    <row r="69" spans="1:12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O73"/>
  <sheetViews>
    <sheetView zoomScale="90" zoomScaleNormal="90" zoomScaleSheetLayoutView="100" workbookViewId="0">
      <selection activeCell="I52" sqref="I1:R1048576"/>
    </sheetView>
  </sheetViews>
  <sheetFormatPr defaultRowHeight="12.75" x14ac:dyDescent="0.2"/>
  <cols>
    <col min="1" max="1" width="56.1640625" style="1" customWidth="1"/>
    <col min="2" max="2" width="16.1640625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33203125" bestFit="1" customWidth="1"/>
    <col min="9" max="10" width="14" style="1" bestFit="1" customWidth="1"/>
    <col min="11" max="12" width="12.6640625" style="1" bestFit="1" customWidth="1"/>
    <col min="13" max="13" width="14" style="1" bestFit="1" customWidth="1"/>
    <col min="14" max="14" width="9.33203125" style="1"/>
    <col min="15" max="15" width="17" style="1" customWidth="1"/>
    <col min="16" max="16384" width="9.33203125" style="1"/>
  </cols>
  <sheetData>
    <row r="3" spans="1:15" x14ac:dyDescent="0.2">
      <c r="A3" s="82" t="s">
        <v>0</v>
      </c>
      <c r="B3" s="82"/>
      <c r="C3" s="82"/>
      <c r="D3" s="82"/>
      <c r="E3" s="82"/>
      <c r="F3" s="82"/>
      <c r="G3" s="82"/>
    </row>
    <row r="4" spans="1:15" x14ac:dyDescent="0.2">
      <c r="A4" s="83" t="s">
        <v>116</v>
      </c>
      <c r="B4" s="83"/>
      <c r="C4" s="83"/>
      <c r="D4" s="83"/>
      <c r="E4" s="83"/>
      <c r="F4" s="83"/>
      <c r="G4" s="83"/>
    </row>
    <row r="5" spans="1:15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5" ht="13.5" thickBot="1" x14ac:dyDescent="0.25">
      <c r="A6" s="93" t="s">
        <v>19</v>
      </c>
      <c r="B6" s="94"/>
      <c r="C6" s="94"/>
      <c r="D6" s="94"/>
      <c r="E6" s="94"/>
      <c r="F6" s="94"/>
      <c r="G6" s="95"/>
    </row>
    <row r="7" spans="1:15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5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5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5" ht="13.5" thickBot="1" x14ac:dyDescent="0.25">
      <c r="A10" s="4" t="s">
        <v>6</v>
      </c>
      <c r="B10" s="19">
        <f>+B12+B13+B14</f>
        <v>254548500</v>
      </c>
      <c r="C10" s="19">
        <f t="shared" ref="C10:G10" si="0">+C12+C13+C14</f>
        <v>286409157</v>
      </c>
      <c r="D10" s="19">
        <f t="shared" si="0"/>
        <v>56589730</v>
      </c>
      <c r="E10" s="19">
        <f t="shared" si="0"/>
        <v>128483227</v>
      </c>
      <c r="F10" s="19">
        <f t="shared" si="0"/>
        <v>190539964</v>
      </c>
      <c r="G10" s="19">
        <f t="shared" si="0"/>
        <v>286351380</v>
      </c>
      <c r="H10" s="71"/>
      <c r="J10" s="55"/>
      <c r="M10" s="55"/>
      <c r="N10" s="55"/>
      <c r="O10" s="55"/>
    </row>
    <row r="11" spans="1:15" ht="13.5" thickBot="1" x14ac:dyDescent="0.25">
      <c r="A11" s="5" t="s">
        <v>7</v>
      </c>
      <c r="B11" s="20"/>
      <c r="C11" s="20"/>
      <c r="D11" s="20"/>
      <c r="E11" s="20"/>
      <c r="F11" s="20"/>
      <c r="G11" s="20"/>
      <c r="H11" s="71"/>
      <c r="J11" s="55"/>
      <c r="M11" s="55"/>
      <c r="N11" s="55"/>
      <c r="O11" s="55"/>
    </row>
    <row r="12" spans="1:15" ht="13.5" thickBot="1" x14ac:dyDescent="0.25">
      <c r="A12" s="6" t="s">
        <v>8</v>
      </c>
      <c r="B12" s="20">
        <f>SUM('1:16'!B12)</f>
        <v>193006100</v>
      </c>
      <c r="C12" s="20">
        <f>SUM('1:16'!C12)</f>
        <v>202695363</v>
      </c>
      <c r="D12" s="20">
        <f>SUM('1:16'!D12)</f>
        <v>45818999</v>
      </c>
      <c r="E12" s="20">
        <f>SUM('1:16'!E12)</f>
        <v>93939151</v>
      </c>
      <c r="F12" s="20">
        <f>SUM('1:16'!F12)</f>
        <v>143573067</v>
      </c>
      <c r="G12" s="20">
        <f>SUM('1:16'!G12)</f>
        <v>202694069</v>
      </c>
      <c r="H12" s="71"/>
      <c r="J12" s="55"/>
      <c r="M12" s="55"/>
      <c r="N12" s="55"/>
      <c r="O12" s="55"/>
    </row>
    <row r="13" spans="1:15" ht="13.5" thickBot="1" x14ac:dyDescent="0.25">
      <c r="A13" s="6" t="s">
        <v>9</v>
      </c>
      <c r="B13" s="20">
        <f>SUM('1:16'!B13)</f>
        <v>53542400</v>
      </c>
      <c r="C13" s="20">
        <f>SUM('1:16'!C13)</f>
        <v>71447222</v>
      </c>
      <c r="D13" s="20">
        <f>SUM('1:16'!D13)</f>
        <v>10271893</v>
      </c>
      <c r="E13" s="20">
        <f>SUM('1:16'!E13)</f>
        <v>33003384</v>
      </c>
      <c r="F13" s="20">
        <f>SUM('1:16'!F13)</f>
        <v>45016096</v>
      </c>
      <c r="G13" s="20">
        <f>SUM('1:16'!G13)</f>
        <v>71391942</v>
      </c>
      <c r="H13" s="71"/>
      <c r="J13" s="55"/>
      <c r="M13" s="55"/>
      <c r="N13" s="55"/>
      <c r="O13" s="55"/>
    </row>
    <row r="14" spans="1:15" ht="13.5" thickBot="1" x14ac:dyDescent="0.25">
      <c r="A14" s="6" t="s">
        <v>10</v>
      </c>
      <c r="B14" s="20">
        <f>SUM('1:16'!B14)</f>
        <v>8000000</v>
      </c>
      <c r="C14" s="20">
        <f>SUM('1:16'!C14)</f>
        <v>12266572</v>
      </c>
      <c r="D14" s="20">
        <f>SUM('1:16'!D14)</f>
        <v>498838</v>
      </c>
      <c r="E14" s="20">
        <f>SUM('1:16'!E14)</f>
        <v>1540692</v>
      </c>
      <c r="F14" s="20">
        <f>SUM('1:16'!F14)</f>
        <v>1950801</v>
      </c>
      <c r="G14" s="20">
        <f>SUM('1:16'!G14)</f>
        <v>12265369</v>
      </c>
      <c r="H14" s="71"/>
      <c r="J14" s="55"/>
      <c r="M14" s="55"/>
      <c r="N14" s="55"/>
      <c r="O14" s="55"/>
    </row>
    <row r="15" spans="1:15" ht="13.5" thickBot="1" x14ac:dyDescent="0.25">
      <c r="A15" s="5"/>
      <c r="B15" s="20"/>
      <c r="C15" s="20"/>
      <c r="D15" s="20"/>
      <c r="E15" s="20"/>
      <c r="F15" s="20"/>
      <c r="G15" s="20"/>
      <c r="J15" s="55"/>
      <c r="M15" s="55"/>
      <c r="N15" s="55"/>
      <c r="O15" s="55"/>
    </row>
    <row r="16" spans="1:15" ht="32.25" customHeight="1" thickBot="1" x14ac:dyDescent="0.25">
      <c r="A16" s="4" t="s">
        <v>11</v>
      </c>
      <c r="B16" s="19">
        <f>+B17+B20+B26+B29+B32+B39+B46</f>
        <v>35014700</v>
      </c>
      <c r="C16" s="19">
        <f t="shared" ref="C16:G16" si="1">+C17+C20+C26+C29+C32+C39+C46</f>
        <v>51545540</v>
      </c>
      <c r="D16" s="19">
        <f t="shared" si="1"/>
        <v>6048812</v>
      </c>
      <c r="E16" s="19">
        <f t="shared" si="1"/>
        <v>18148511</v>
      </c>
      <c r="F16" s="19">
        <f t="shared" si="1"/>
        <v>31081160</v>
      </c>
      <c r="G16" s="19">
        <f t="shared" si="1"/>
        <v>47627310</v>
      </c>
      <c r="H16" s="71"/>
      <c r="J16" s="55"/>
      <c r="M16" s="55"/>
      <c r="N16" s="55"/>
      <c r="O16" s="55"/>
    </row>
    <row r="17" spans="1:15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J17" s="55"/>
      <c r="M17" s="55"/>
      <c r="N17" s="55"/>
      <c r="O17" s="55"/>
    </row>
    <row r="18" spans="1:15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  <c r="M18" s="55"/>
      <c r="N18" s="55"/>
      <c r="O18" s="55"/>
    </row>
    <row r="19" spans="1:15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  <c r="J19" s="55"/>
      <c r="M19" s="55"/>
      <c r="N19" s="55"/>
      <c r="O19" s="55"/>
    </row>
    <row r="20" spans="1:15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20719084</v>
      </c>
      <c r="D20" s="24">
        <f t="shared" si="3"/>
        <v>0</v>
      </c>
      <c r="E20" s="24">
        <f t="shared" si="3"/>
        <v>5364250</v>
      </c>
      <c r="F20" s="24">
        <f t="shared" si="3"/>
        <v>11783069</v>
      </c>
      <c r="G20" s="24">
        <f t="shared" si="3"/>
        <v>20719084</v>
      </c>
      <c r="H20" s="71"/>
      <c r="J20" s="55"/>
      <c r="L20" s="56"/>
      <c r="M20" s="55"/>
      <c r="N20" s="55"/>
      <c r="O20" s="55"/>
    </row>
    <row r="21" spans="1:15" ht="13.5" thickBot="1" x14ac:dyDescent="0.25">
      <c r="A21" s="5" t="s">
        <v>18</v>
      </c>
      <c r="B21" s="20"/>
      <c r="C21" s="20"/>
      <c r="D21" s="20"/>
      <c r="E21" s="20"/>
      <c r="F21" s="20"/>
      <c r="G21" s="20"/>
      <c r="H21" s="71"/>
      <c r="J21" s="55"/>
      <c r="M21" s="55"/>
      <c r="N21" s="55"/>
      <c r="O21" s="55"/>
    </row>
    <row r="22" spans="1:15" ht="57.75" customHeight="1" thickBot="1" x14ac:dyDescent="0.25">
      <c r="A22" s="8" t="s">
        <v>25</v>
      </c>
      <c r="B22" s="20">
        <f>SUM('1:16'!B22)</f>
        <v>1800000</v>
      </c>
      <c r="C22" s="20">
        <f>SUM('1:16'!C22)</f>
        <v>3814857</v>
      </c>
      <c r="D22" s="20">
        <f>SUM('1:16'!D22)</f>
        <v>0</v>
      </c>
      <c r="E22" s="20">
        <f>SUM('1:16'!E22)</f>
        <v>648156</v>
      </c>
      <c r="F22" s="20">
        <f>SUM('1:16'!F22)</f>
        <v>648156</v>
      </c>
      <c r="G22" s="20">
        <f>SUM('1:16'!G22)</f>
        <v>3814857</v>
      </c>
      <c r="H22" s="71"/>
      <c r="J22" s="55"/>
      <c r="M22" s="56"/>
      <c r="N22" s="56"/>
      <c r="O22" s="56"/>
    </row>
    <row r="23" spans="1:15" ht="64.5" thickBot="1" x14ac:dyDescent="0.25">
      <c r="A23" s="8" t="s">
        <v>35</v>
      </c>
      <c r="B23" s="20">
        <f>SUM('1:16'!B23)</f>
        <v>2200000</v>
      </c>
      <c r="C23" s="20">
        <f>SUM('1:16'!C23)</f>
        <v>16436227</v>
      </c>
      <c r="D23" s="20">
        <f>SUM('1:16'!D23)</f>
        <v>0</v>
      </c>
      <c r="E23" s="20">
        <f>SUM('1:16'!E23)</f>
        <v>4622494</v>
      </c>
      <c r="F23" s="20">
        <f>SUM('1:16'!F23)</f>
        <v>11041313</v>
      </c>
      <c r="G23" s="20">
        <f>SUM('1:16'!G23)</f>
        <v>16436227</v>
      </c>
      <c r="H23" s="71"/>
      <c r="J23" s="55"/>
      <c r="K23" s="55"/>
      <c r="M23" s="56"/>
      <c r="N23" s="56"/>
      <c r="O23" s="56"/>
    </row>
    <row r="24" spans="1:15" ht="54.75" customHeight="1" thickBot="1" x14ac:dyDescent="0.25">
      <c r="A24" s="8" t="s">
        <v>26</v>
      </c>
      <c r="B24" s="20">
        <f>SUM('1:16'!B24)</f>
        <v>1000000</v>
      </c>
      <c r="C24" s="20">
        <f>SUM('1:16'!C24)</f>
        <v>468000</v>
      </c>
      <c r="D24" s="20">
        <f>SUM('1:16'!D24)</f>
        <v>0</v>
      </c>
      <c r="E24" s="20">
        <f>SUM('1:16'!E24)</f>
        <v>93600</v>
      </c>
      <c r="F24" s="20">
        <f>SUM('1:16'!F24)</f>
        <v>93600</v>
      </c>
      <c r="G24" s="20">
        <f>SUM('1:16'!G24)</f>
        <v>468000</v>
      </c>
      <c r="H24" s="71"/>
      <c r="J24" s="55"/>
      <c r="K24" s="55"/>
      <c r="M24" s="56"/>
      <c r="N24" s="56"/>
      <c r="O24" s="56"/>
    </row>
    <row r="25" spans="1:15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H25" s="71"/>
      <c r="J25" s="55"/>
      <c r="K25" s="55"/>
      <c r="M25" s="56"/>
      <c r="N25" s="56"/>
      <c r="O25" s="56"/>
    </row>
    <row r="26" spans="1:15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18835</v>
      </c>
      <c r="F26" s="21">
        <f t="shared" si="4"/>
        <v>18835</v>
      </c>
      <c r="G26" s="21">
        <f t="shared" si="4"/>
        <v>37120</v>
      </c>
      <c r="H26" s="71"/>
      <c r="J26" s="55"/>
      <c r="M26" s="56"/>
      <c r="N26" s="56"/>
      <c r="O26" s="56"/>
    </row>
    <row r="27" spans="1:15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71"/>
      <c r="J27" s="55"/>
      <c r="M27" s="56"/>
      <c r="N27" s="56"/>
      <c r="O27" s="56"/>
    </row>
    <row r="28" spans="1:15" ht="26.25" thickBot="1" x14ac:dyDescent="0.25">
      <c r="A28" s="62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18835</v>
      </c>
      <c r="F28" s="22">
        <f>SUM('1:16'!F28)</f>
        <v>18835</v>
      </c>
      <c r="G28" s="22">
        <f>SUM('1:16'!G28)</f>
        <v>37120</v>
      </c>
      <c r="H28" s="71"/>
      <c r="J28" s="55"/>
      <c r="M28" s="56"/>
      <c r="N28" s="56"/>
      <c r="O28" s="56"/>
    </row>
    <row r="29" spans="1:15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71"/>
      <c r="J29" s="55"/>
      <c r="M29" s="55"/>
      <c r="N29" s="55"/>
      <c r="O29" s="55"/>
    </row>
    <row r="30" spans="1:15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71"/>
      <c r="I30" s="10"/>
      <c r="J30" s="55"/>
      <c r="K30" s="10"/>
      <c r="M30" s="55"/>
      <c r="N30" s="55"/>
      <c r="O30" s="55"/>
    </row>
    <row r="31" spans="1:15" ht="26.25" thickBot="1" x14ac:dyDescent="0.25">
      <c r="A31" s="13" t="s">
        <v>30</v>
      </c>
      <c r="B31" s="22">
        <f>SUM('1:16'!B31)</f>
        <v>10800</v>
      </c>
      <c r="C31" s="22">
        <f>SUM('1:16'!C31)</f>
        <v>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71"/>
      <c r="I31" s="10"/>
      <c r="J31" s="55"/>
      <c r="K31" s="10"/>
      <c r="M31" s="55"/>
      <c r="N31" s="55"/>
      <c r="O31" s="55"/>
    </row>
    <row r="32" spans="1:15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60722</v>
      </c>
      <c r="D32" s="21">
        <f t="shared" si="6"/>
        <v>0</v>
      </c>
      <c r="E32" s="21">
        <f t="shared" si="6"/>
        <v>45181</v>
      </c>
      <c r="F32" s="21">
        <f t="shared" si="6"/>
        <v>54159</v>
      </c>
      <c r="G32" s="21">
        <f t="shared" si="6"/>
        <v>60722</v>
      </c>
      <c r="H32" s="71"/>
      <c r="J32" s="55"/>
      <c r="M32" s="55"/>
      <c r="N32" s="55"/>
      <c r="O32" s="55"/>
    </row>
    <row r="33" spans="1:15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71"/>
      <c r="J33" s="55"/>
      <c r="M33" s="55"/>
      <c r="N33" s="55"/>
      <c r="O33" s="55"/>
    </row>
    <row r="34" spans="1:15" ht="51.75" thickBot="1" x14ac:dyDescent="0.25">
      <c r="A34" s="61" t="s">
        <v>105</v>
      </c>
      <c r="B34" s="22">
        <f>SUM('1:16'!B34)</f>
        <v>0</v>
      </c>
      <c r="C34" s="22">
        <f>SUM('1:16'!C34)</f>
        <v>60722</v>
      </c>
      <c r="D34" s="22">
        <f>SUM('1:16'!D34)</f>
        <v>0</v>
      </c>
      <c r="E34" s="22">
        <f>SUM('1:16'!E34)</f>
        <v>45181</v>
      </c>
      <c r="F34" s="22">
        <f>SUM('1:16'!F34)</f>
        <v>54159</v>
      </c>
      <c r="G34" s="22">
        <f>SUM('1:16'!G34)</f>
        <v>60722</v>
      </c>
      <c r="H34" s="71"/>
      <c r="J34" s="55"/>
      <c r="K34" s="55"/>
      <c r="M34" s="55"/>
      <c r="N34" s="55"/>
      <c r="O34" s="55"/>
    </row>
    <row r="35" spans="1:15" s="10" customFormat="1" ht="13.5" thickBot="1" x14ac:dyDescent="0.25">
      <c r="A35" s="64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 s="71"/>
      <c r="J35" s="55"/>
      <c r="M35" s="55"/>
      <c r="N35" s="55"/>
      <c r="O35" s="55"/>
    </row>
    <row r="36" spans="1:15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71"/>
      <c r="J36" s="55"/>
      <c r="M36" s="55"/>
      <c r="N36" s="55"/>
      <c r="O36" s="55"/>
    </row>
    <row r="37" spans="1:15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71"/>
      <c r="J37" s="55"/>
      <c r="M37" s="55"/>
      <c r="N37" s="55"/>
      <c r="O37" s="55"/>
    </row>
    <row r="38" spans="1:15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71"/>
      <c r="J38" s="55"/>
      <c r="M38" s="55"/>
      <c r="N38" s="55"/>
      <c r="O38" s="55"/>
    </row>
    <row r="39" spans="1:15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29947507</v>
      </c>
      <c r="D39" s="21">
        <f t="shared" si="7"/>
        <v>6041045</v>
      </c>
      <c r="E39" s="21">
        <f t="shared" si="7"/>
        <v>12668637</v>
      </c>
      <c r="F39" s="21">
        <f t="shared" si="7"/>
        <v>19043652</v>
      </c>
      <c r="G39" s="21">
        <f t="shared" si="7"/>
        <v>25992157</v>
      </c>
      <c r="H39" s="71"/>
      <c r="J39" s="55"/>
      <c r="K39" s="56"/>
      <c r="M39" s="55"/>
      <c r="N39" s="55"/>
      <c r="O39" s="55"/>
    </row>
    <row r="40" spans="1:15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71"/>
      <c r="J40" s="55"/>
      <c r="M40" s="55"/>
      <c r="N40" s="55"/>
      <c r="O40" s="55"/>
    </row>
    <row r="41" spans="1:15" ht="72.75" customHeight="1" thickBot="1" x14ac:dyDescent="0.25">
      <c r="A41" s="13" t="s">
        <v>103</v>
      </c>
      <c r="B41" s="22">
        <f>SUM('1:16'!B41)</f>
        <v>29300000</v>
      </c>
      <c r="C41" s="22">
        <f>SUM('1:16'!C41)</f>
        <v>29300000</v>
      </c>
      <c r="D41" s="22">
        <f>SUM('1:16'!D41)</f>
        <v>6000000</v>
      </c>
      <c r="E41" s="22">
        <f>SUM('1:16'!E41)</f>
        <v>12600000</v>
      </c>
      <c r="F41" s="22">
        <f>SUM('1:16'!F41)</f>
        <v>18947244</v>
      </c>
      <c r="G41" s="22">
        <f>SUM('1:16'!G41)</f>
        <v>25344650</v>
      </c>
      <c r="J41" s="55"/>
      <c r="K41" s="55"/>
      <c r="M41" s="56"/>
      <c r="N41" s="56"/>
      <c r="O41" s="56"/>
    </row>
    <row r="42" spans="1:15" ht="64.5" thickBot="1" x14ac:dyDescent="0.25">
      <c r="A42" s="15" t="s">
        <v>104</v>
      </c>
      <c r="B42" s="22">
        <f>SUM('1:16'!B42)</f>
        <v>0</v>
      </c>
      <c r="C42" s="22">
        <f>SUM('1:16'!C42)</f>
        <v>498929</v>
      </c>
      <c r="D42" s="22">
        <f>SUM('1:16'!D42)</f>
        <v>0</v>
      </c>
      <c r="E42" s="22">
        <f>SUM('1:16'!E42)</f>
        <v>0</v>
      </c>
      <c r="F42" s="22">
        <f>SUM('1:16'!F42)</f>
        <v>0</v>
      </c>
      <c r="G42" s="22">
        <f>SUM('1:16'!G42)</f>
        <v>498929</v>
      </c>
      <c r="J42" s="55"/>
      <c r="M42" s="56"/>
      <c r="N42" s="56"/>
      <c r="O42" s="56"/>
    </row>
    <row r="43" spans="1:15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76">
        <f>SUM('1:16'!G43)</f>
        <v>0</v>
      </c>
      <c r="J43" s="55"/>
      <c r="M43" s="56"/>
      <c r="N43" s="56"/>
      <c r="O43" s="56"/>
    </row>
    <row r="44" spans="1:15" ht="51.75" thickBot="1" x14ac:dyDescent="0.25">
      <c r="A44" s="61" t="s">
        <v>106</v>
      </c>
      <c r="B44" s="22">
        <f>SUM('1:16'!B44)</f>
        <v>0</v>
      </c>
      <c r="C44" s="22">
        <f>SUM('1:16'!C44)</f>
        <v>148578</v>
      </c>
      <c r="D44" s="22">
        <f>SUM('1:16'!D44)</f>
        <v>41045</v>
      </c>
      <c r="E44" s="22">
        <f>SUM('1:16'!E44)</f>
        <v>68637</v>
      </c>
      <c r="F44" s="22">
        <f>SUM('1:16'!F44)</f>
        <v>96408</v>
      </c>
      <c r="G44" s="22">
        <f>SUM('1:16'!G44)</f>
        <v>148578</v>
      </c>
      <c r="J44" s="55"/>
      <c r="M44" s="56"/>
      <c r="N44" s="56"/>
      <c r="O44" s="56"/>
    </row>
    <row r="45" spans="1:15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  <c r="J45" s="55"/>
      <c r="M45" s="56"/>
      <c r="N45" s="56"/>
      <c r="O45" s="56"/>
    </row>
    <row r="46" spans="1:15" s="10" customFormat="1" ht="26.25" thickBot="1" x14ac:dyDescent="0.25">
      <c r="A46" s="7" t="s">
        <v>34</v>
      </c>
      <c r="B46" s="21">
        <f>SUM(B48:B65)</f>
        <v>703900</v>
      </c>
      <c r="C46" s="21">
        <f t="shared" ref="C46:G46" si="8">SUM(C48:C65)</f>
        <v>818227</v>
      </c>
      <c r="D46" s="21">
        <f t="shared" si="8"/>
        <v>7767</v>
      </c>
      <c r="E46" s="21">
        <f t="shared" si="8"/>
        <v>51608</v>
      </c>
      <c r="F46" s="21">
        <f t="shared" si="8"/>
        <v>181445</v>
      </c>
      <c r="G46" s="21">
        <f t="shared" si="8"/>
        <v>818227</v>
      </c>
      <c r="H46"/>
      <c r="J46" s="55"/>
      <c r="M46" s="56"/>
      <c r="N46" s="56"/>
      <c r="O46" s="56"/>
    </row>
    <row r="47" spans="1:15" ht="13.5" thickBot="1" x14ac:dyDescent="0.25">
      <c r="A47" s="11" t="s">
        <v>7</v>
      </c>
      <c r="B47" s="22"/>
      <c r="C47" s="22"/>
      <c r="D47" s="22"/>
      <c r="E47" s="22"/>
      <c r="F47" s="22"/>
      <c r="G47" s="22"/>
      <c r="J47" s="55"/>
      <c r="M47" s="56"/>
      <c r="N47" s="56"/>
      <c r="O47" s="56"/>
    </row>
    <row r="48" spans="1:15" ht="26.25" thickBot="1" x14ac:dyDescent="0.25">
      <c r="A48" s="13" t="s">
        <v>37</v>
      </c>
      <c r="B48" s="22">
        <f>SUM('1:16'!B48)</f>
        <v>398500</v>
      </c>
      <c r="C48" s="22">
        <f>SUM('1:16'!C48)</f>
        <v>504713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504713</v>
      </c>
      <c r="J48" s="55"/>
      <c r="M48" s="55"/>
      <c r="N48" s="55"/>
      <c r="O48" s="55"/>
    </row>
    <row r="49" spans="1:15" ht="26.25" thickBot="1" x14ac:dyDescent="0.25">
      <c r="A49" s="13" t="s">
        <v>38</v>
      </c>
      <c r="B49" s="22">
        <f>SUM('1:16'!B49)</f>
        <v>11000</v>
      </c>
      <c r="C49" s="22">
        <f>SUM('1:16'!C49)</f>
        <v>9526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9526</v>
      </c>
      <c r="J49" s="55"/>
      <c r="M49" s="55"/>
      <c r="N49" s="55"/>
      <c r="O49" s="55"/>
    </row>
    <row r="50" spans="1:15" ht="26.25" thickBot="1" x14ac:dyDescent="0.25">
      <c r="A50" s="13" t="s">
        <v>48</v>
      </c>
      <c r="B50" s="22">
        <f>SUM('1:16'!B50)</f>
        <v>16000</v>
      </c>
      <c r="C50" s="22">
        <f>SUM('1:16'!C50)</f>
        <v>14977</v>
      </c>
      <c r="D50" s="22">
        <f>SUM('1:16'!D50)</f>
        <v>7767</v>
      </c>
      <c r="E50" s="22">
        <f>SUM('1:16'!E50)</f>
        <v>7767</v>
      </c>
      <c r="F50" s="22">
        <f>SUM('1:16'!F50)</f>
        <v>7767</v>
      </c>
      <c r="G50" s="22">
        <f>SUM('1:16'!G50)</f>
        <v>14977</v>
      </c>
      <c r="J50" s="55"/>
      <c r="M50" s="55"/>
      <c r="N50" s="55"/>
      <c r="O50" s="55"/>
    </row>
    <row r="51" spans="1:15" ht="26.25" thickBot="1" x14ac:dyDescent="0.25">
      <c r="A51" s="13" t="s">
        <v>39</v>
      </c>
      <c r="B51" s="22">
        <f>SUM('1:16'!B51)</f>
        <v>4700</v>
      </c>
      <c r="C51" s="22">
        <f>SUM('1:16'!C51)</f>
        <v>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  <c r="J51" s="55"/>
      <c r="M51" s="55"/>
      <c r="N51" s="55"/>
      <c r="O51" s="55"/>
    </row>
    <row r="52" spans="1:15" ht="26.25" thickBot="1" x14ac:dyDescent="0.25">
      <c r="A52" s="13" t="s">
        <v>40</v>
      </c>
      <c r="B52" s="22">
        <f>SUM('1:16'!B52)</f>
        <v>48800</v>
      </c>
      <c r="C52" s="22">
        <f>SUM('1:16'!C52)</f>
        <v>51109</v>
      </c>
      <c r="D52" s="22">
        <f>SUM('1:16'!D52)</f>
        <v>0</v>
      </c>
      <c r="E52" s="22">
        <f>SUM('1:16'!E52)</f>
        <v>0</v>
      </c>
      <c r="F52" s="22">
        <f>SUM('1:16'!F52)</f>
        <v>51109</v>
      </c>
      <c r="G52" s="22">
        <f>SUM('1:16'!G52)</f>
        <v>51109</v>
      </c>
      <c r="J52" s="55"/>
      <c r="M52" s="55"/>
      <c r="N52" s="55"/>
      <c r="O52" s="55"/>
    </row>
    <row r="53" spans="1:15" ht="26.25" thickBot="1" x14ac:dyDescent="0.25">
      <c r="A53" s="13" t="s">
        <v>41</v>
      </c>
      <c r="B53" s="22">
        <f>SUM('1:16'!B53)</f>
        <v>10400</v>
      </c>
      <c r="C53" s="22">
        <f>SUM('1:16'!C53)</f>
        <v>10576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10576</v>
      </c>
      <c r="J53" s="55"/>
      <c r="M53" s="55"/>
      <c r="N53" s="55"/>
      <c r="O53" s="55"/>
    </row>
    <row r="54" spans="1:15" ht="26.25" thickBot="1" x14ac:dyDescent="0.25">
      <c r="A54" s="13" t="s">
        <v>42</v>
      </c>
      <c r="B54" s="22">
        <f>SUM('1:16'!B54)</f>
        <v>1600</v>
      </c>
      <c r="C54" s="22">
        <f>SUM('1:16'!C54)</f>
        <v>0</v>
      </c>
      <c r="D54" s="22">
        <f>SUM('1:16'!D54)</f>
        <v>0</v>
      </c>
      <c r="E54" s="22">
        <f>SUM('1:16'!E54)</f>
        <v>0</v>
      </c>
      <c r="F54" s="22">
        <f>SUM('1:16'!F54)</f>
        <v>0</v>
      </c>
      <c r="G54" s="22">
        <f>SUM('1:16'!G54)</f>
        <v>0</v>
      </c>
      <c r="J54" s="55"/>
      <c r="M54" s="55"/>
      <c r="N54" s="55"/>
      <c r="O54" s="55"/>
    </row>
    <row r="55" spans="1:15" ht="39" thickBot="1" x14ac:dyDescent="0.25">
      <c r="A55" s="13" t="s">
        <v>43</v>
      </c>
      <c r="B55" s="22">
        <f>SUM('1:16'!B55)</f>
        <v>71780</v>
      </c>
      <c r="C55" s="22">
        <f>SUM('1:16'!C55)</f>
        <v>77564</v>
      </c>
      <c r="D55" s="22">
        <f>SUM('1:16'!D55)</f>
        <v>0</v>
      </c>
      <c r="E55" s="22">
        <f>SUM('1:16'!E55)</f>
        <v>0</v>
      </c>
      <c r="F55" s="22">
        <f>SUM('1:16'!F55)</f>
        <v>77564</v>
      </c>
      <c r="G55" s="22">
        <f>SUM('1:16'!G55)</f>
        <v>77564</v>
      </c>
      <c r="J55" s="55"/>
      <c r="M55" s="55"/>
      <c r="N55" s="55"/>
      <c r="O55" s="55"/>
    </row>
    <row r="56" spans="1:15" ht="26.25" thickBot="1" x14ac:dyDescent="0.25">
      <c r="A56" s="13" t="s">
        <v>44</v>
      </c>
      <c r="B56" s="22">
        <f>SUM('1:16'!B56)</f>
        <v>87320</v>
      </c>
      <c r="C56" s="22">
        <f>SUM('1:16'!C56)</f>
        <v>100400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100400</v>
      </c>
      <c r="J56" s="55"/>
      <c r="M56" s="55"/>
      <c r="N56" s="55"/>
      <c r="O56" s="55"/>
    </row>
    <row r="57" spans="1:15" ht="26.25" thickBot="1" x14ac:dyDescent="0.25">
      <c r="A57" s="13" t="s">
        <v>45</v>
      </c>
      <c r="B57" s="22">
        <f>SUM('1:16'!B57)</f>
        <v>9500</v>
      </c>
      <c r="C57" s="22">
        <f>SUM('1:16'!C57)</f>
        <v>8944</v>
      </c>
      <c r="D57" s="22">
        <f>SUM('1:16'!D57)</f>
        <v>0</v>
      </c>
      <c r="E57" s="22">
        <f>SUM('1:16'!E57)</f>
        <v>8944</v>
      </c>
      <c r="F57" s="22">
        <f>SUM('1:16'!F57)</f>
        <v>8944</v>
      </c>
      <c r="G57" s="22">
        <f>SUM('1:16'!G57)</f>
        <v>8944</v>
      </c>
      <c r="J57" s="55"/>
      <c r="M57" s="55"/>
      <c r="N57" s="55"/>
      <c r="O57" s="55"/>
    </row>
    <row r="58" spans="1:15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  <c r="J58" s="55"/>
      <c r="M58" s="55"/>
      <c r="N58" s="55"/>
      <c r="O58" s="55"/>
    </row>
    <row r="59" spans="1:15" ht="26.25" thickBot="1" x14ac:dyDescent="0.25">
      <c r="A59" s="13" t="s">
        <v>47</v>
      </c>
      <c r="B59" s="22">
        <f>SUM('1:16'!B59)</f>
        <v>34000</v>
      </c>
      <c r="C59" s="22">
        <f>SUM('1:16'!C59)</f>
        <v>37690</v>
      </c>
      <c r="D59" s="22">
        <f>SUM('1:16'!D59)</f>
        <v>0</v>
      </c>
      <c r="E59" s="22">
        <f>SUM('1:16'!E59)</f>
        <v>32169</v>
      </c>
      <c r="F59" s="22">
        <f>SUM('1:16'!F59)</f>
        <v>32169</v>
      </c>
      <c r="G59" s="22">
        <f>SUM('1:16'!G59)</f>
        <v>37690</v>
      </c>
      <c r="J59" s="55"/>
      <c r="M59" s="55"/>
      <c r="N59" s="55"/>
      <c r="O59" s="55"/>
    </row>
    <row r="60" spans="1:15" ht="26.25" thickBot="1" x14ac:dyDescent="0.25">
      <c r="A60" s="13" t="s">
        <v>49</v>
      </c>
      <c r="B60" s="22">
        <f>SUM('1:16'!B60)</f>
        <v>3400</v>
      </c>
      <c r="C60" s="22">
        <f>SUM('1:16'!C60)</f>
        <v>2728</v>
      </c>
      <c r="D60" s="22">
        <f>SUM('1:16'!D60)</f>
        <v>0</v>
      </c>
      <c r="E60" s="22">
        <f>SUM('1:16'!E60)</f>
        <v>2728</v>
      </c>
      <c r="F60" s="22">
        <f>SUM('1:16'!F60)</f>
        <v>3892</v>
      </c>
      <c r="G60" s="22">
        <f>SUM('1:16'!G60)</f>
        <v>2728</v>
      </c>
      <c r="J60" s="55"/>
      <c r="M60" s="55"/>
      <c r="N60" s="55"/>
      <c r="O60" s="55"/>
    </row>
    <row r="61" spans="1:15" ht="26.25" thickBot="1" x14ac:dyDescent="0.25">
      <c r="A61" s="13" t="s">
        <v>102</v>
      </c>
      <c r="B61" s="22">
        <f>SUM('1:16'!B61)</f>
        <v>6900</v>
      </c>
      <c r="C61" s="22">
        <f>SUM('1:16'!C61)</f>
        <v>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  <c r="J61" s="55"/>
      <c r="M61" s="55"/>
      <c r="N61" s="55"/>
      <c r="O61" s="55"/>
    </row>
    <row r="62" spans="1:15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  <c r="J62" s="55"/>
      <c r="M62" s="55"/>
      <c r="N62" s="55"/>
      <c r="O62" s="55"/>
    </row>
    <row r="63" spans="1:15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  <c r="J63" s="55"/>
      <c r="M63" s="55"/>
      <c r="N63" s="55"/>
      <c r="O63" s="55"/>
    </row>
    <row r="64" spans="1:15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  <c r="J64" s="55"/>
      <c r="M64" s="55"/>
      <c r="N64" s="55"/>
      <c r="O64" s="55"/>
    </row>
    <row r="65" spans="1:15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  <c r="J65" s="55"/>
      <c r="M65" s="55"/>
      <c r="N65" s="55"/>
      <c r="O65" s="55"/>
    </row>
    <row r="66" spans="1:15" ht="13.5" thickBot="1" x14ac:dyDescent="0.25">
      <c r="A66" s="4" t="s">
        <v>12</v>
      </c>
      <c r="B66" s="19">
        <f t="shared" ref="B66:G66" si="9">+B16+B10</f>
        <v>289563200</v>
      </c>
      <c r="C66" s="19">
        <f t="shared" si="9"/>
        <v>337954697</v>
      </c>
      <c r="D66" s="19">
        <f t="shared" si="9"/>
        <v>62638542</v>
      </c>
      <c r="E66" s="19">
        <f t="shared" si="9"/>
        <v>146631738</v>
      </c>
      <c r="F66" s="19">
        <f t="shared" si="9"/>
        <v>221621124</v>
      </c>
      <c r="G66" s="19">
        <f t="shared" si="9"/>
        <v>333978690</v>
      </c>
      <c r="J66" s="55"/>
      <c r="M66" s="55"/>
      <c r="N66" s="55"/>
      <c r="O66" s="55"/>
    </row>
    <row r="67" spans="1:15" ht="13.5" thickBot="1" x14ac:dyDescent="0.25">
      <c r="A67" s="5"/>
      <c r="B67" s="20"/>
      <c r="C67" s="20"/>
      <c r="D67" s="20"/>
      <c r="E67" s="20"/>
      <c r="F67" s="20"/>
      <c r="G67" s="20"/>
      <c r="J67" s="55"/>
      <c r="M67" s="55"/>
      <c r="N67" s="55"/>
      <c r="O67" s="55"/>
    </row>
    <row r="68" spans="1:15" ht="13.5" thickBot="1" x14ac:dyDescent="0.25">
      <c r="A68" s="5" t="s">
        <v>13</v>
      </c>
      <c r="B68" s="23">
        <f>SUM('1:16'!B68)</f>
        <v>7678</v>
      </c>
      <c r="C68" s="23">
        <f>SUM('1:16'!C68)</f>
        <v>7678</v>
      </c>
      <c r="D68" s="23">
        <f>SUM('1:16'!D68)</f>
        <v>7085</v>
      </c>
      <c r="E68" s="23">
        <f>SUM('1:16'!E68)</f>
        <v>7105</v>
      </c>
      <c r="F68" s="23">
        <f>SUM('1:16'!F68)</f>
        <v>7100</v>
      </c>
      <c r="G68" s="23">
        <f>SUM('1:16'!G68)</f>
        <v>7102</v>
      </c>
      <c r="J68" s="55"/>
      <c r="M68" s="55"/>
      <c r="N68" s="55"/>
      <c r="O68" s="55"/>
    </row>
    <row r="69" spans="1:15" x14ac:dyDescent="0.2">
      <c r="A69" s="17"/>
    </row>
    <row r="73" spans="1:15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9" max="9" width="9.33203125" style="99"/>
    <col min="10" max="10" width="12.33203125" style="99" bestFit="1" customWidth="1"/>
    <col min="11" max="19" width="9.33203125" style="99"/>
    <col min="20" max="23" width="9.33203125" style="10"/>
    <col min="24" max="16384" width="9.33203125" style="1"/>
  </cols>
  <sheetData>
    <row r="3" spans="1:13" x14ac:dyDescent="0.2">
      <c r="A3" s="82" t="s">
        <v>0</v>
      </c>
      <c r="B3" s="82"/>
      <c r="C3" s="82"/>
      <c r="D3" s="82"/>
      <c r="E3" s="82"/>
      <c r="F3" s="82"/>
      <c r="G3" s="82"/>
    </row>
    <row r="4" spans="1:13" x14ac:dyDescent="0.2">
      <c r="A4" s="83" t="s">
        <v>116</v>
      </c>
      <c r="B4" s="83"/>
      <c r="C4" s="83"/>
      <c r="D4" s="83"/>
      <c r="E4" s="83"/>
      <c r="F4" s="83"/>
      <c r="G4" s="83"/>
    </row>
    <row r="5" spans="1:13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3" ht="13.5" thickBot="1" x14ac:dyDescent="0.25">
      <c r="A6" s="96" t="s">
        <v>24</v>
      </c>
      <c r="B6" s="97"/>
      <c r="C6" s="97"/>
      <c r="D6" s="97"/>
      <c r="E6" s="97"/>
      <c r="F6" s="97"/>
      <c r="G6" s="98"/>
    </row>
    <row r="7" spans="1:13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3" ht="13.5" thickBot="1" x14ac:dyDescent="0.25">
      <c r="A10" s="4" t="s">
        <v>6</v>
      </c>
      <c r="B10" s="19">
        <f>+B12+B13+B14</f>
        <v>51726700</v>
      </c>
      <c r="C10" s="19">
        <f t="shared" ref="C10:G10" si="0">+C12+C13+C14</f>
        <v>56395398</v>
      </c>
      <c r="D10" s="19">
        <f t="shared" si="0"/>
        <v>12172999</v>
      </c>
      <c r="E10" s="19">
        <f t="shared" si="0"/>
        <v>24651141</v>
      </c>
      <c r="F10" s="19">
        <f t="shared" si="0"/>
        <v>37345572</v>
      </c>
      <c r="G10" s="19">
        <f t="shared" si="0"/>
        <v>56392890</v>
      </c>
      <c r="J10" s="100"/>
      <c r="L10" s="100"/>
      <c r="M10" s="100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100"/>
      <c r="L11" s="100"/>
      <c r="M11" s="100"/>
    </row>
    <row r="12" spans="1:13" ht="13.5" thickBot="1" x14ac:dyDescent="0.25">
      <c r="A12" s="6" t="s">
        <v>8</v>
      </c>
      <c r="B12" s="20">
        <v>44294300</v>
      </c>
      <c r="C12" s="20">
        <v>45194196</v>
      </c>
      <c r="D12" s="20">
        <v>10437517</v>
      </c>
      <c r="E12" s="20">
        <v>20950591</v>
      </c>
      <c r="F12" s="20">
        <v>32420205</v>
      </c>
      <c r="G12" s="20">
        <v>45194196</v>
      </c>
      <c r="J12" s="100"/>
      <c r="L12" s="100"/>
      <c r="M12" s="100"/>
    </row>
    <row r="13" spans="1:13" ht="13.5" thickBot="1" x14ac:dyDescent="0.25">
      <c r="A13" s="6" t="s">
        <v>9</v>
      </c>
      <c r="B13" s="20">
        <v>7140700</v>
      </c>
      <c r="C13" s="20">
        <v>9230009</v>
      </c>
      <c r="D13" s="20">
        <v>1735482</v>
      </c>
      <c r="E13" s="20">
        <v>3672530</v>
      </c>
      <c r="F13" s="20">
        <v>4856521</v>
      </c>
      <c r="G13" s="20">
        <v>9227501</v>
      </c>
      <c r="J13" s="100"/>
      <c r="L13" s="100"/>
      <c r="M13" s="100"/>
    </row>
    <row r="14" spans="1:13" ht="13.5" thickBot="1" x14ac:dyDescent="0.25">
      <c r="A14" s="6" t="s">
        <v>10</v>
      </c>
      <c r="B14" s="20">
        <v>291700</v>
      </c>
      <c r="C14" s="20">
        <v>1971193</v>
      </c>
      <c r="D14" s="20"/>
      <c r="E14" s="20">
        <v>28020</v>
      </c>
      <c r="F14" s="20">
        <v>68846</v>
      </c>
      <c r="G14" s="20">
        <v>1971193</v>
      </c>
      <c r="J14" s="100"/>
      <c r="L14" s="100"/>
      <c r="M14" s="100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J15" s="100"/>
      <c r="L15" s="100"/>
      <c r="M15" s="100"/>
    </row>
    <row r="16" spans="1:13" ht="32.25" customHeight="1" thickBot="1" x14ac:dyDescent="0.25">
      <c r="A16" s="4" t="s">
        <v>11</v>
      </c>
      <c r="B16" s="19">
        <f>+B17+B20+B26+B29+B32+B39+B46</f>
        <v>398500</v>
      </c>
      <c r="C16" s="19">
        <f t="shared" ref="C16:G16" si="1">+C17+C20+C26+C29+C32+C39+C46</f>
        <v>504713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504713</v>
      </c>
      <c r="J16" s="100"/>
      <c r="L16" s="100"/>
      <c r="M16" s="100"/>
    </row>
    <row r="17" spans="1:19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 s="99"/>
      <c r="J17" s="100"/>
      <c r="K17" s="99"/>
      <c r="L17" s="100"/>
      <c r="M17" s="100"/>
      <c r="N17" s="99"/>
      <c r="O17" s="99"/>
      <c r="P17" s="99"/>
      <c r="Q17" s="99"/>
      <c r="R17" s="99"/>
      <c r="S17" s="99"/>
    </row>
    <row r="18" spans="1:19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100"/>
      <c r="L18" s="100"/>
      <c r="M18" s="100"/>
    </row>
    <row r="19" spans="1:19" ht="15.75" customHeight="1" thickBot="1" x14ac:dyDescent="0.25">
      <c r="A19" s="5"/>
      <c r="B19" s="20"/>
      <c r="C19" s="20"/>
      <c r="D19" s="20"/>
      <c r="E19" s="20"/>
      <c r="F19" s="20"/>
      <c r="G19" s="20"/>
      <c r="J19" s="100"/>
      <c r="L19" s="100"/>
      <c r="M19" s="100"/>
    </row>
    <row r="20" spans="1:19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H20"/>
      <c r="I20" s="99"/>
      <c r="J20" s="100"/>
      <c r="K20" s="99"/>
      <c r="L20" s="100"/>
      <c r="M20" s="100"/>
      <c r="N20" s="99"/>
      <c r="O20" s="99"/>
      <c r="P20" s="99"/>
      <c r="Q20" s="99"/>
      <c r="R20" s="99"/>
      <c r="S20" s="99"/>
    </row>
    <row r="21" spans="1:19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100"/>
      <c r="L21" s="100"/>
      <c r="M21" s="100"/>
    </row>
    <row r="22" spans="1:19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100"/>
      <c r="L22" s="100"/>
      <c r="M22" s="100"/>
    </row>
    <row r="23" spans="1:19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100"/>
      <c r="L23" s="100"/>
      <c r="M23" s="100"/>
    </row>
    <row r="24" spans="1:19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100"/>
      <c r="L24" s="100"/>
      <c r="M24" s="100"/>
    </row>
    <row r="25" spans="1:19" ht="24" customHeight="1" thickBot="1" x14ac:dyDescent="0.25">
      <c r="A25" s="5"/>
      <c r="B25" s="20"/>
      <c r="C25" s="20"/>
      <c r="D25" s="20"/>
      <c r="E25" s="20"/>
      <c r="F25" s="20"/>
      <c r="G25" s="20"/>
      <c r="J25" s="100"/>
      <c r="L25" s="100"/>
      <c r="M25" s="100"/>
    </row>
    <row r="26" spans="1:19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/>
      <c r="I26" s="99"/>
      <c r="J26" s="100"/>
      <c r="K26" s="99"/>
      <c r="L26" s="100"/>
      <c r="M26" s="100"/>
      <c r="N26" s="99"/>
      <c r="O26" s="99"/>
      <c r="P26" s="99"/>
      <c r="Q26" s="99"/>
      <c r="R26" s="99"/>
      <c r="S26" s="99"/>
    </row>
    <row r="27" spans="1:19" ht="13.5" thickBot="1" x14ac:dyDescent="0.25">
      <c r="A27" s="11" t="s">
        <v>7</v>
      </c>
      <c r="B27" s="22"/>
      <c r="C27" s="22"/>
      <c r="D27" s="22"/>
      <c r="E27" s="22"/>
      <c r="F27" s="22"/>
      <c r="G27" s="22"/>
      <c r="J27" s="100"/>
      <c r="L27" s="100"/>
      <c r="M27" s="100"/>
    </row>
    <row r="28" spans="1:19" ht="26.25" thickBot="1" x14ac:dyDescent="0.25">
      <c r="A28" s="12" t="s">
        <v>28</v>
      </c>
      <c r="B28" s="22"/>
      <c r="C28" s="22"/>
      <c r="D28" s="22"/>
      <c r="E28" s="22"/>
      <c r="F28" s="22"/>
      <c r="G28" s="22"/>
      <c r="J28" s="100"/>
      <c r="L28" s="100"/>
      <c r="M28" s="100"/>
    </row>
    <row r="29" spans="1:19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 s="99"/>
      <c r="J29" s="100"/>
      <c r="K29" s="99"/>
      <c r="L29" s="100"/>
      <c r="M29" s="100"/>
      <c r="N29" s="99"/>
      <c r="O29" s="99"/>
      <c r="P29" s="99"/>
      <c r="Q29" s="99"/>
      <c r="R29" s="99"/>
      <c r="S29" s="99"/>
    </row>
    <row r="30" spans="1:19" ht="13.5" thickBot="1" x14ac:dyDescent="0.25">
      <c r="A30" s="11" t="s">
        <v>7</v>
      </c>
      <c r="B30" s="22"/>
      <c r="C30" s="22"/>
      <c r="D30" s="22"/>
      <c r="E30" s="22"/>
      <c r="F30" s="22"/>
      <c r="G30" s="22"/>
      <c r="J30" s="100"/>
      <c r="L30" s="100"/>
      <c r="M30" s="100"/>
    </row>
    <row r="31" spans="1:19" ht="26.25" thickBot="1" x14ac:dyDescent="0.25">
      <c r="A31" s="13" t="s">
        <v>30</v>
      </c>
      <c r="B31" s="22"/>
      <c r="C31" s="22"/>
      <c r="D31" s="22"/>
      <c r="E31" s="22"/>
      <c r="F31" s="22"/>
      <c r="G31" s="22"/>
      <c r="J31" s="100"/>
      <c r="L31" s="100"/>
      <c r="M31" s="100"/>
    </row>
    <row r="32" spans="1:19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/>
      <c r="I32" s="99"/>
      <c r="J32" s="100"/>
      <c r="K32" s="99"/>
      <c r="L32" s="100"/>
      <c r="M32" s="100"/>
      <c r="N32" s="99"/>
      <c r="O32" s="99"/>
      <c r="P32" s="99"/>
      <c r="Q32" s="99"/>
      <c r="R32" s="99"/>
      <c r="S32" s="99"/>
    </row>
    <row r="33" spans="1:19" ht="13.5" thickBot="1" x14ac:dyDescent="0.25">
      <c r="A33" s="11" t="s">
        <v>7</v>
      </c>
      <c r="B33" s="22"/>
      <c r="C33" s="22"/>
      <c r="D33" s="22"/>
      <c r="E33" s="22"/>
      <c r="F33" s="22"/>
      <c r="G33" s="22"/>
      <c r="J33" s="100"/>
      <c r="L33" s="100"/>
      <c r="M33" s="100"/>
    </row>
    <row r="34" spans="1:19" ht="13.5" thickBot="1" x14ac:dyDescent="0.25">
      <c r="A34" s="14"/>
      <c r="B34" s="22"/>
      <c r="C34" s="22"/>
      <c r="D34" s="22"/>
      <c r="E34" s="22"/>
      <c r="F34" s="22"/>
      <c r="G34" s="22"/>
      <c r="J34" s="100"/>
      <c r="L34" s="100"/>
      <c r="M34" s="100"/>
    </row>
    <row r="35" spans="1:19" ht="13.5" thickBot="1" x14ac:dyDescent="0.25">
      <c r="A35" s="14"/>
      <c r="B35" s="22"/>
      <c r="C35" s="22"/>
      <c r="D35" s="22"/>
      <c r="E35" s="22"/>
      <c r="F35" s="22"/>
      <c r="G35" s="22"/>
      <c r="J35" s="100"/>
      <c r="L35" s="100"/>
      <c r="M35" s="100"/>
    </row>
    <row r="36" spans="1:19" ht="13.5" thickBot="1" x14ac:dyDescent="0.25">
      <c r="A36" s="14"/>
      <c r="B36" s="22"/>
      <c r="C36" s="22"/>
      <c r="D36" s="22"/>
      <c r="E36" s="22"/>
      <c r="F36" s="22"/>
      <c r="G36" s="22"/>
      <c r="J36" s="100"/>
      <c r="L36" s="100"/>
      <c r="M36" s="100"/>
    </row>
    <row r="37" spans="1:19" ht="13.5" thickBot="1" x14ac:dyDescent="0.25">
      <c r="A37" s="15"/>
      <c r="B37" s="22"/>
      <c r="C37" s="22"/>
      <c r="D37" s="22"/>
      <c r="E37" s="22"/>
      <c r="F37" s="22"/>
      <c r="G37" s="22"/>
      <c r="J37" s="100"/>
      <c r="L37" s="100"/>
      <c r="M37" s="100"/>
    </row>
    <row r="38" spans="1:19" ht="13.5" thickBot="1" x14ac:dyDescent="0.25">
      <c r="A38" s="15"/>
      <c r="B38" s="22"/>
      <c r="C38" s="22"/>
      <c r="D38" s="22"/>
      <c r="E38" s="22"/>
      <c r="F38" s="22"/>
      <c r="G38" s="22"/>
      <c r="J38" s="100"/>
      <c r="L38" s="100"/>
      <c r="M38" s="100"/>
    </row>
    <row r="39" spans="1:19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/>
      <c r="I39" s="99"/>
      <c r="J39" s="100"/>
      <c r="K39" s="99"/>
      <c r="L39" s="100"/>
      <c r="M39" s="100"/>
      <c r="N39" s="99"/>
      <c r="O39" s="99"/>
      <c r="P39" s="99"/>
      <c r="Q39" s="99"/>
      <c r="R39" s="99"/>
      <c r="S39" s="99"/>
    </row>
    <row r="40" spans="1:19" ht="13.5" thickBot="1" x14ac:dyDescent="0.25">
      <c r="A40" s="15" t="s">
        <v>7</v>
      </c>
      <c r="B40" s="22"/>
      <c r="C40" s="22"/>
      <c r="D40" s="22"/>
      <c r="E40" s="22"/>
      <c r="F40" s="22"/>
      <c r="G40" s="22"/>
      <c r="J40" s="100"/>
      <c r="L40" s="100"/>
      <c r="M40" s="100"/>
    </row>
    <row r="41" spans="1:19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J41" s="100"/>
      <c r="L41" s="100"/>
      <c r="M41" s="100"/>
    </row>
    <row r="42" spans="1:19" ht="64.5" thickBot="1" x14ac:dyDescent="0.25">
      <c r="A42" s="15" t="s">
        <v>36</v>
      </c>
      <c r="B42" s="22"/>
      <c r="C42" s="22"/>
      <c r="D42" s="22"/>
      <c r="E42" s="22"/>
      <c r="F42" s="22"/>
      <c r="G42" s="22"/>
      <c r="J42" s="100"/>
      <c r="L42" s="100"/>
      <c r="M42" s="100"/>
    </row>
    <row r="43" spans="1:19" ht="20.25" customHeight="1" thickBot="1" x14ac:dyDescent="0.25">
      <c r="A43" s="16"/>
      <c r="B43" s="22"/>
      <c r="C43" s="22"/>
      <c r="D43" s="22"/>
      <c r="E43" s="22"/>
      <c r="F43" s="22"/>
      <c r="G43" s="22"/>
      <c r="J43" s="100"/>
      <c r="L43" s="100"/>
      <c r="M43" s="100"/>
    </row>
    <row r="44" spans="1:19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J44" s="100"/>
      <c r="L44" s="100"/>
      <c r="M44" s="100"/>
    </row>
    <row r="45" spans="1:19" ht="20.25" customHeight="1" thickBot="1" x14ac:dyDescent="0.25">
      <c r="A45" s="13"/>
      <c r="B45" s="22"/>
      <c r="C45" s="22"/>
      <c r="D45" s="22"/>
      <c r="E45" s="22"/>
      <c r="F45" s="22"/>
      <c r="G45" s="22"/>
      <c r="J45" s="100"/>
      <c r="L45" s="100"/>
      <c r="M45" s="100"/>
    </row>
    <row r="46" spans="1:19" s="10" customFormat="1" ht="26.25" thickBot="1" x14ac:dyDescent="0.25">
      <c r="A46" s="7" t="s">
        <v>34</v>
      </c>
      <c r="B46" s="21">
        <f>SUM(B48:B65)</f>
        <v>398500</v>
      </c>
      <c r="C46" s="21">
        <f t="shared" ref="C46:G46" si="8">SUM(C48:C65)</f>
        <v>504713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504713</v>
      </c>
      <c r="H46"/>
      <c r="I46" s="99"/>
      <c r="J46" s="100"/>
      <c r="K46" s="99"/>
      <c r="L46" s="100"/>
      <c r="M46" s="100"/>
      <c r="N46" s="99"/>
      <c r="O46" s="99"/>
      <c r="P46" s="99"/>
      <c r="Q46" s="99"/>
      <c r="R46" s="99"/>
      <c r="S46" s="99"/>
    </row>
    <row r="47" spans="1:19" ht="13.5" thickBot="1" x14ac:dyDescent="0.25">
      <c r="A47" s="11" t="s">
        <v>7</v>
      </c>
      <c r="B47" s="22"/>
      <c r="C47" s="22"/>
      <c r="D47" s="22"/>
      <c r="E47" s="22"/>
      <c r="F47" s="22"/>
      <c r="G47" s="22"/>
      <c r="J47" s="100"/>
      <c r="L47" s="100"/>
      <c r="M47" s="100"/>
    </row>
    <row r="48" spans="1:19" ht="26.25" thickBot="1" x14ac:dyDescent="0.25">
      <c r="A48" s="13" t="s">
        <v>37</v>
      </c>
      <c r="B48" s="22">
        <v>398500</v>
      </c>
      <c r="C48" s="22">
        <v>504713</v>
      </c>
      <c r="D48" s="22"/>
      <c r="E48" s="22"/>
      <c r="F48" s="22"/>
      <c r="G48" s="76">
        <v>504713</v>
      </c>
      <c r="J48" s="100"/>
      <c r="L48" s="100"/>
      <c r="M48" s="100"/>
    </row>
    <row r="49" spans="1:13" ht="26.25" thickBot="1" x14ac:dyDescent="0.25">
      <c r="A49" s="13" t="s">
        <v>38</v>
      </c>
      <c r="B49" s="22"/>
      <c r="C49" s="22"/>
      <c r="D49" s="22"/>
      <c r="E49" s="22"/>
      <c r="F49" s="22"/>
      <c r="G49" s="22"/>
      <c r="J49" s="100"/>
      <c r="L49" s="100"/>
      <c r="M49" s="100"/>
    </row>
    <row r="50" spans="1:13" ht="26.25" thickBot="1" x14ac:dyDescent="0.25">
      <c r="A50" s="13" t="s">
        <v>48</v>
      </c>
      <c r="B50" s="22"/>
      <c r="C50" s="22"/>
      <c r="D50" s="22"/>
      <c r="E50" s="22"/>
      <c r="F50" s="22"/>
      <c r="G50" s="22"/>
      <c r="J50" s="100"/>
      <c r="L50" s="100"/>
      <c r="M50" s="100"/>
    </row>
    <row r="51" spans="1:13" ht="26.25" thickBot="1" x14ac:dyDescent="0.25">
      <c r="A51" s="13" t="s">
        <v>39</v>
      </c>
      <c r="B51" s="22"/>
      <c r="C51" s="22"/>
      <c r="D51" s="22"/>
      <c r="E51" s="22"/>
      <c r="F51" s="22"/>
      <c r="G51" s="22"/>
      <c r="J51" s="100"/>
      <c r="L51" s="100"/>
      <c r="M51" s="100"/>
    </row>
    <row r="52" spans="1:13" ht="26.25" thickBot="1" x14ac:dyDescent="0.25">
      <c r="A52" s="13" t="s">
        <v>40</v>
      </c>
      <c r="B52" s="22"/>
      <c r="C52" s="22"/>
      <c r="D52" s="22"/>
      <c r="E52" s="22"/>
      <c r="F52" s="22"/>
      <c r="G52" s="22"/>
      <c r="J52" s="100"/>
      <c r="L52" s="100"/>
      <c r="M52" s="100"/>
    </row>
    <row r="53" spans="1:13" ht="26.25" thickBot="1" x14ac:dyDescent="0.25">
      <c r="A53" s="13" t="s">
        <v>41</v>
      </c>
      <c r="B53" s="22"/>
      <c r="C53" s="22"/>
      <c r="D53" s="22"/>
      <c r="E53" s="22"/>
      <c r="F53" s="22"/>
      <c r="G53" s="22"/>
      <c r="J53" s="100"/>
      <c r="L53" s="100"/>
      <c r="M53" s="100"/>
    </row>
    <row r="54" spans="1:13" ht="26.25" thickBot="1" x14ac:dyDescent="0.25">
      <c r="A54" s="13" t="s">
        <v>42</v>
      </c>
      <c r="B54" s="22"/>
      <c r="C54" s="22"/>
      <c r="D54" s="22"/>
      <c r="E54" s="22"/>
      <c r="F54" s="22"/>
      <c r="G54" s="22"/>
      <c r="J54" s="100"/>
      <c r="L54" s="100"/>
      <c r="M54" s="100"/>
    </row>
    <row r="55" spans="1:13" ht="39" thickBot="1" x14ac:dyDescent="0.25">
      <c r="A55" s="13" t="s">
        <v>43</v>
      </c>
      <c r="B55" s="22"/>
      <c r="C55" s="22"/>
      <c r="D55" s="22"/>
      <c r="E55" s="22"/>
      <c r="F55" s="22"/>
      <c r="G55" s="22"/>
      <c r="J55" s="100"/>
      <c r="L55" s="100"/>
      <c r="M55" s="100"/>
    </row>
    <row r="56" spans="1:13" ht="26.25" thickBot="1" x14ac:dyDescent="0.25">
      <c r="A56" s="13" t="s">
        <v>44</v>
      </c>
      <c r="B56" s="22"/>
      <c r="C56" s="22"/>
      <c r="D56" s="22"/>
      <c r="E56" s="22"/>
      <c r="F56" s="22"/>
      <c r="G56" s="22"/>
      <c r="J56" s="100"/>
      <c r="L56" s="100"/>
      <c r="M56" s="100"/>
    </row>
    <row r="57" spans="1:13" ht="26.25" thickBot="1" x14ac:dyDescent="0.25">
      <c r="A57" s="13" t="s">
        <v>45</v>
      </c>
      <c r="B57" s="22"/>
      <c r="C57" s="22"/>
      <c r="D57" s="22"/>
      <c r="E57" s="22"/>
      <c r="F57" s="22"/>
      <c r="G57" s="22"/>
      <c r="J57" s="100"/>
      <c r="L57" s="100"/>
      <c r="M57" s="100"/>
    </row>
    <row r="58" spans="1:13" ht="26.25" thickBot="1" x14ac:dyDescent="0.25">
      <c r="A58" s="13" t="s">
        <v>46</v>
      </c>
      <c r="B58" s="22"/>
      <c r="C58" s="22"/>
      <c r="D58" s="22"/>
      <c r="E58" s="22"/>
      <c r="F58" s="22"/>
      <c r="G58" s="22"/>
      <c r="J58" s="100"/>
      <c r="L58" s="100"/>
      <c r="M58" s="100"/>
    </row>
    <row r="59" spans="1:13" ht="26.25" thickBot="1" x14ac:dyDescent="0.25">
      <c r="A59" s="13" t="s">
        <v>47</v>
      </c>
      <c r="B59" s="22"/>
      <c r="C59" s="22"/>
      <c r="D59" s="22"/>
      <c r="E59" s="22"/>
      <c r="F59" s="22"/>
      <c r="G59" s="22"/>
      <c r="J59" s="100"/>
      <c r="L59" s="100"/>
      <c r="M59" s="100"/>
    </row>
    <row r="60" spans="1:13" ht="26.25" thickBot="1" x14ac:dyDescent="0.25">
      <c r="A60" s="13" t="s">
        <v>49</v>
      </c>
      <c r="B60" s="22"/>
      <c r="C60" s="22"/>
      <c r="D60" s="22"/>
      <c r="E60" s="22"/>
      <c r="F60" s="22"/>
      <c r="G60" s="22"/>
      <c r="J60" s="100"/>
      <c r="L60" s="100"/>
      <c r="M60" s="100"/>
    </row>
    <row r="61" spans="1:13" ht="26.25" thickBot="1" x14ac:dyDescent="0.25">
      <c r="A61" s="13" t="s">
        <v>102</v>
      </c>
      <c r="B61" s="22"/>
      <c r="C61" s="22"/>
      <c r="D61" s="22"/>
      <c r="E61" s="22"/>
      <c r="F61" s="22"/>
      <c r="G61" s="22"/>
      <c r="J61" s="100"/>
      <c r="L61" s="100"/>
      <c r="M61" s="100"/>
    </row>
    <row r="62" spans="1:13" ht="13.5" thickBot="1" x14ac:dyDescent="0.25">
      <c r="A62" s="15"/>
      <c r="B62" s="22"/>
      <c r="C62" s="22"/>
      <c r="D62" s="22"/>
      <c r="E62" s="22"/>
      <c r="F62" s="22"/>
      <c r="G62" s="22"/>
      <c r="J62" s="100"/>
      <c r="L62" s="100"/>
      <c r="M62" s="100"/>
    </row>
    <row r="63" spans="1:13" ht="13.5" thickBot="1" x14ac:dyDescent="0.25">
      <c r="A63" s="15"/>
      <c r="B63" s="22"/>
      <c r="C63" s="22"/>
      <c r="D63" s="22"/>
      <c r="E63" s="22"/>
      <c r="F63" s="22"/>
      <c r="G63" s="22"/>
      <c r="J63" s="100"/>
      <c r="L63" s="100"/>
      <c r="M63" s="100"/>
    </row>
    <row r="64" spans="1:13" ht="13.5" thickBot="1" x14ac:dyDescent="0.25">
      <c r="A64" s="15"/>
      <c r="B64" s="22"/>
      <c r="C64" s="22"/>
      <c r="D64" s="22"/>
      <c r="E64" s="22"/>
      <c r="F64" s="22"/>
      <c r="G64" s="22"/>
      <c r="J64" s="100"/>
      <c r="L64" s="100"/>
      <c r="M64" s="100"/>
    </row>
    <row r="65" spans="1:13" ht="13.5" thickBot="1" x14ac:dyDescent="0.25">
      <c r="A65" s="5"/>
      <c r="B65" s="20"/>
      <c r="C65" s="20"/>
      <c r="D65" s="20"/>
      <c r="E65" s="20"/>
      <c r="F65" s="20"/>
      <c r="G65" s="20"/>
      <c r="J65" s="100"/>
      <c r="L65" s="100"/>
      <c r="M65" s="100"/>
    </row>
    <row r="66" spans="1:13" ht="13.5" thickBot="1" x14ac:dyDescent="0.25">
      <c r="A66" s="4" t="s">
        <v>12</v>
      </c>
      <c r="B66" s="19">
        <f t="shared" ref="B66:G66" si="9">+B16+B10</f>
        <v>52125200</v>
      </c>
      <c r="C66" s="19">
        <f t="shared" si="9"/>
        <v>56900111</v>
      </c>
      <c r="D66" s="19">
        <f t="shared" si="9"/>
        <v>12172999</v>
      </c>
      <c r="E66" s="19">
        <f t="shared" si="9"/>
        <v>24651141</v>
      </c>
      <c r="F66" s="19">
        <f t="shared" si="9"/>
        <v>37345572</v>
      </c>
      <c r="G66" s="19">
        <f t="shared" si="9"/>
        <v>56897603</v>
      </c>
      <c r="J66" s="100"/>
      <c r="L66" s="100"/>
      <c r="M66" s="100"/>
    </row>
    <row r="67" spans="1:13" ht="13.5" thickBot="1" x14ac:dyDescent="0.25">
      <c r="A67" s="5"/>
      <c r="B67" s="20"/>
      <c r="C67" s="20"/>
      <c r="D67" s="20"/>
      <c r="E67" s="20"/>
      <c r="F67" s="20"/>
      <c r="G67" s="20"/>
      <c r="L67" s="100"/>
      <c r="M67" s="100"/>
    </row>
    <row r="68" spans="1:13" ht="13.5" thickBot="1" x14ac:dyDescent="0.25">
      <c r="A68" s="5" t="s">
        <v>13</v>
      </c>
      <c r="B68" s="23">
        <v>1866</v>
      </c>
      <c r="C68" s="23">
        <v>1866</v>
      </c>
      <c r="D68" s="23">
        <v>1737</v>
      </c>
      <c r="E68" s="23">
        <v>1724</v>
      </c>
      <c r="F68" s="23">
        <v>1715</v>
      </c>
      <c r="G68" s="23">
        <v>1721</v>
      </c>
      <c r="L68" s="100"/>
      <c r="M68" s="100"/>
    </row>
    <row r="69" spans="1:13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23" width="9.33203125" style="10"/>
    <col min="24" max="16384" width="9.33203125" style="1"/>
  </cols>
  <sheetData>
    <row r="3" spans="1:13" x14ac:dyDescent="0.2">
      <c r="A3" s="82" t="s">
        <v>0</v>
      </c>
      <c r="B3" s="82"/>
      <c r="C3" s="82"/>
      <c r="D3" s="82"/>
      <c r="E3" s="82"/>
      <c r="F3" s="82"/>
      <c r="G3" s="82"/>
    </row>
    <row r="4" spans="1:13" x14ac:dyDescent="0.2">
      <c r="A4" s="83" t="s">
        <v>116</v>
      </c>
      <c r="B4" s="83"/>
      <c r="C4" s="83"/>
      <c r="D4" s="83"/>
      <c r="E4" s="83"/>
      <c r="F4" s="83"/>
      <c r="G4" s="83"/>
    </row>
    <row r="5" spans="1:13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3" ht="13.5" thickBot="1" x14ac:dyDescent="0.25">
      <c r="A6" s="96" t="s">
        <v>87</v>
      </c>
      <c r="B6" s="97"/>
      <c r="C6" s="97"/>
      <c r="D6" s="97"/>
      <c r="E6" s="97"/>
      <c r="F6" s="97"/>
      <c r="G6" s="98"/>
    </row>
    <row r="7" spans="1:13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3" ht="13.5" thickBot="1" x14ac:dyDescent="0.25">
      <c r="A10" s="4" t="s">
        <v>6</v>
      </c>
      <c r="B10" s="19">
        <f>+B12+B13+B14</f>
        <v>99000</v>
      </c>
      <c r="C10" s="19">
        <f t="shared" ref="C10:G10" si="0">+C12+C13+C14</f>
        <v>102115</v>
      </c>
      <c r="D10" s="19">
        <f t="shared" si="0"/>
        <v>25238</v>
      </c>
      <c r="E10" s="19">
        <f t="shared" si="0"/>
        <v>48558</v>
      </c>
      <c r="F10" s="19">
        <f t="shared" si="0"/>
        <v>72214</v>
      </c>
      <c r="G10" s="19">
        <f t="shared" si="0"/>
        <v>102115</v>
      </c>
      <c r="J10" s="56"/>
      <c r="L10" s="56"/>
      <c r="M10" s="56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L11" s="56"/>
      <c r="M11" s="56"/>
    </row>
    <row r="12" spans="1:13" ht="13.5" thickBot="1" x14ac:dyDescent="0.25">
      <c r="A12" s="6" t="s">
        <v>8</v>
      </c>
      <c r="B12" s="20">
        <v>99000</v>
      </c>
      <c r="C12" s="20">
        <v>102115</v>
      </c>
      <c r="D12" s="20">
        <v>25238</v>
      </c>
      <c r="E12" s="20">
        <v>48558</v>
      </c>
      <c r="F12" s="20">
        <v>72214</v>
      </c>
      <c r="G12" s="20">
        <v>102115</v>
      </c>
      <c r="J12" s="56"/>
      <c r="L12" s="56"/>
      <c r="M12" s="56"/>
    </row>
    <row r="13" spans="1:13" ht="13.5" thickBot="1" x14ac:dyDescent="0.25">
      <c r="A13" s="6" t="s">
        <v>9</v>
      </c>
      <c r="B13" s="20"/>
      <c r="C13" s="20"/>
      <c r="D13" s="20"/>
      <c r="E13" s="20"/>
      <c r="F13" s="20"/>
      <c r="G13" s="20"/>
      <c r="L13" s="56"/>
      <c r="M13" s="56"/>
    </row>
    <row r="14" spans="1:13" ht="13.5" thickBot="1" x14ac:dyDescent="0.25">
      <c r="A14" s="6" t="s">
        <v>10</v>
      </c>
      <c r="B14" s="20"/>
      <c r="C14" s="20"/>
      <c r="D14" s="20"/>
      <c r="E14" s="20"/>
      <c r="F14" s="20"/>
      <c r="G14" s="20"/>
      <c r="L14" s="56"/>
      <c r="M14" s="56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L15" s="56"/>
      <c r="M15" s="56"/>
    </row>
    <row r="16" spans="1:13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L16" s="56"/>
      <c r="M16" s="56"/>
    </row>
    <row r="17" spans="1:13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6"/>
      <c r="M17" s="56"/>
    </row>
    <row r="18" spans="1:13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6"/>
      <c r="M18" s="56"/>
    </row>
    <row r="19" spans="1:13" ht="15.75" customHeight="1" thickBot="1" x14ac:dyDescent="0.25">
      <c r="A19" s="5"/>
      <c r="B19" s="20"/>
      <c r="C19" s="20"/>
      <c r="D19" s="20"/>
      <c r="E19" s="20"/>
      <c r="F19" s="20"/>
      <c r="G19" s="20"/>
      <c r="L19" s="56"/>
      <c r="M19" s="56"/>
    </row>
    <row r="20" spans="1:13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L20" s="56"/>
      <c r="M20" s="56"/>
    </row>
    <row r="21" spans="1:13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6"/>
      <c r="M21" s="56"/>
    </row>
    <row r="22" spans="1:13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L22" s="56"/>
      <c r="M22" s="56"/>
    </row>
    <row r="23" spans="1:13" ht="64.5" thickBot="1" x14ac:dyDescent="0.25">
      <c r="A23" s="8" t="s">
        <v>35</v>
      </c>
      <c r="B23" s="20"/>
      <c r="C23" s="20"/>
      <c r="D23" s="20"/>
      <c r="E23" s="20"/>
      <c r="F23" s="20"/>
      <c r="G23" s="20"/>
      <c r="L23" s="56"/>
      <c r="M23" s="56"/>
    </row>
    <row r="24" spans="1:13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L24" s="56"/>
      <c r="M24" s="56"/>
    </row>
    <row r="25" spans="1:13" ht="24" customHeight="1" thickBot="1" x14ac:dyDescent="0.25">
      <c r="A25" s="5"/>
      <c r="B25" s="20"/>
      <c r="C25" s="20"/>
      <c r="D25" s="20"/>
      <c r="E25" s="20"/>
      <c r="F25" s="20"/>
      <c r="G25" s="20"/>
      <c r="L25" s="56"/>
      <c r="M25" s="56"/>
    </row>
    <row r="26" spans="1:13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  <c r="L26" s="56"/>
      <c r="M26" s="56"/>
    </row>
    <row r="27" spans="1:13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K27" s="9"/>
      <c r="L27" s="56"/>
      <c r="M27" s="56"/>
    </row>
    <row r="28" spans="1:13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K28" s="9"/>
      <c r="L28" s="56"/>
      <c r="M28" s="56"/>
    </row>
    <row r="29" spans="1:13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  <c r="L29" s="56"/>
      <c r="M29" s="56"/>
    </row>
    <row r="30" spans="1:13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K30" s="9"/>
      <c r="L30" s="56"/>
      <c r="M30" s="56"/>
    </row>
    <row r="31" spans="1:13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K31" s="9"/>
      <c r="L31" s="56"/>
      <c r="M31" s="56"/>
    </row>
    <row r="32" spans="1:13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  <c r="L32" s="56"/>
      <c r="M32" s="56"/>
    </row>
    <row r="33" spans="1:13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K33" s="9"/>
      <c r="L33" s="56"/>
      <c r="M33" s="56"/>
    </row>
    <row r="34" spans="1:13" ht="13.5" thickBot="1" x14ac:dyDescent="0.25">
      <c r="A34" s="14"/>
      <c r="B34" s="22"/>
      <c r="C34" s="22"/>
      <c r="D34" s="22"/>
      <c r="E34" s="22"/>
      <c r="F34" s="22"/>
      <c r="G34" s="22"/>
      <c r="H34" s="9"/>
      <c r="K34" s="9"/>
      <c r="L34" s="56"/>
      <c r="M34" s="56"/>
    </row>
    <row r="35" spans="1:13" ht="13.5" thickBot="1" x14ac:dyDescent="0.25">
      <c r="A35" s="14"/>
      <c r="B35" s="22"/>
      <c r="C35" s="22"/>
      <c r="D35" s="22"/>
      <c r="E35" s="22"/>
      <c r="F35" s="22"/>
      <c r="G35" s="22"/>
      <c r="H35" s="9"/>
      <c r="K35" s="9"/>
      <c r="L35" s="56"/>
      <c r="M35" s="56"/>
    </row>
    <row r="36" spans="1:13" ht="13.5" thickBot="1" x14ac:dyDescent="0.25">
      <c r="A36" s="14"/>
      <c r="B36" s="22"/>
      <c r="C36" s="22"/>
      <c r="D36" s="22"/>
      <c r="E36" s="22"/>
      <c r="F36" s="22"/>
      <c r="G36" s="22"/>
      <c r="H36" s="9"/>
      <c r="K36" s="9"/>
      <c r="L36" s="56"/>
      <c r="M36" s="56"/>
    </row>
    <row r="37" spans="1:13" ht="13.5" thickBot="1" x14ac:dyDescent="0.25">
      <c r="A37" s="15"/>
      <c r="B37" s="22"/>
      <c r="C37" s="22"/>
      <c r="D37" s="22"/>
      <c r="E37" s="22"/>
      <c r="F37" s="22"/>
      <c r="G37" s="22"/>
      <c r="H37" s="9"/>
      <c r="K37" s="9"/>
      <c r="L37" s="56"/>
      <c r="M37" s="56"/>
    </row>
    <row r="38" spans="1:13" ht="13.5" thickBot="1" x14ac:dyDescent="0.25">
      <c r="A38" s="15"/>
      <c r="B38" s="22"/>
      <c r="C38" s="22"/>
      <c r="D38" s="22"/>
      <c r="E38" s="22"/>
      <c r="F38" s="22"/>
      <c r="G38" s="22"/>
      <c r="H38" s="9"/>
      <c r="K38" s="9"/>
      <c r="L38" s="56"/>
      <c r="M38" s="56"/>
    </row>
    <row r="39" spans="1:13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  <c r="L39" s="56"/>
      <c r="M39" s="56"/>
    </row>
    <row r="40" spans="1:13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K40" s="9"/>
      <c r="L40" s="56"/>
      <c r="M40" s="56"/>
    </row>
    <row r="41" spans="1:13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K41" s="9"/>
      <c r="L41" s="56"/>
      <c r="M41" s="56"/>
    </row>
    <row r="42" spans="1:13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K42" s="9"/>
      <c r="L42" s="56"/>
      <c r="M42" s="56"/>
    </row>
    <row r="43" spans="1:13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K43" s="9"/>
      <c r="L43" s="56"/>
      <c r="M43" s="56"/>
    </row>
    <row r="44" spans="1:13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K44" s="9"/>
      <c r="L44" s="56"/>
      <c r="M44" s="56"/>
    </row>
    <row r="45" spans="1:13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K45" s="9"/>
      <c r="L45" s="56"/>
      <c r="M45" s="56"/>
    </row>
    <row r="46" spans="1:13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56"/>
      <c r="M46" s="56"/>
    </row>
    <row r="47" spans="1:13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K47" s="9"/>
      <c r="L47" s="56"/>
      <c r="M47" s="56"/>
    </row>
    <row r="48" spans="1:13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K48" s="9"/>
      <c r="L48" s="56"/>
      <c r="M48" s="56"/>
    </row>
    <row r="49" spans="1:13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K49" s="9"/>
      <c r="L49" s="56"/>
      <c r="M49" s="56"/>
    </row>
    <row r="50" spans="1:13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K50" s="9"/>
      <c r="L50" s="56"/>
      <c r="M50" s="56"/>
    </row>
    <row r="51" spans="1:13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K51" s="9"/>
      <c r="L51" s="56"/>
      <c r="M51" s="56"/>
    </row>
    <row r="52" spans="1:13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K52" s="9"/>
      <c r="L52" s="56"/>
      <c r="M52" s="56"/>
    </row>
    <row r="53" spans="1:13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K53" s="9"/>
      <c r="L53" s="56"/>
      <c r="M53" s="56"/>
    </row>
    <row r="54" spans="1:13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K54" s="9"/>
      <c r="L54" s="56"/>
      <c r="M54" s="56"/>
    </row>
    <row r="55" spans="1:13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K55" s="9"/>
      <c r="L55" s="56"/>
      <c r="M55" s="56"/>
    </row>
    <row r="56" spans="1:13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K56" s="9"/>
      <c r="L56" s="56"/>
      <c r="M56" s="56"/>
    </row>
    <row r="57" spans="1:13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K57" s="9"/>
      <c r="L57" s="56"/>
      <c r="M57" s="56"/>
    </row>
    <row r="58" spans="1:13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K58" s="9"/>
      <c r="L58" s="56"/>
      <c r="M58" s="56"/>
    </row>
    <row r="59" spans="1:13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K59" s="9"/>
      <c r="L59" s="56"/>
      <c r="M59" s="56"/>
    </row>
    <row r="60" spans="1:13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K60" s="9"/>
      <c r="L60" s="56"/>
      <c r="M60" s="56"/>
    </row>
    <row r="61" spans="1:13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K61" s="9"/>
      <c r="L61" s="56"/>
      <c r="M61" s="56"/>
    </row>
    <row r="62" spans="1:13" ht="13.5" thickBot="1" x14ac:dyDescent="0.25">
      <c r="A62" s="15"/>
      <c r="B62" s="22"/>
      <c r="C62" s="22"/>
      <c r="D62" s="22"/>
      <c r="E62" s="22"/>
      <c r="F62" s="22"/>
      <c r="G62" s="22"/>
      <c r="H62" s="9"/>
      <c r="K62" s="9"/>
      <c r="L62" s="56"/>
      <c r="M62" s="56"/>
    </row>
    <row r="63" spans="1:13" ht="13.5" thickBot="1" x14ac:dyDescent="0.25">
      <c r="A63" s="15"/>
      <c r="B63" s="22"/>
      <c r="C63" s="22"/>
      <c r="D63" s="22"/>
      <c r="E63" s="22"/>
      <c r="F63" s="22"/>
      <c r="G63" s="22"/>
      <c r="H63" s="9"/>
      <c r="K63" s="9"/>
      <c r="L63" s="56"/>
      <c r="M63" s="56"/>
    </row>
    <row r="64" spans="1:13" ht="13.5" thickBot="1" x14ac:dyDescent="0.25">
      <c r="A64" s="15"/>
      <c r="B64" s="22"/>
      <c r="C64" s="22"/>
      <c r="D64" s="22"/>
      <c r="E64" s="22"/>
      <c r="F64" s="22"/>
      <c r="G64" s="22"/>
      <c r="H64" s="9"/>
      <c r="K64" s="9"/>
      <c r="L64" s="56"/>
      <c r="M64" s="56"/>
    </row>
    <row r="65" spans="1:13" ht="13.5" thickBot="1" x14ac:dyDescent="0.25">
      <c r="A65" s="5"/>
      <c r="B65" s="20"/>
      <c r="C65" s="20"/>
      <c r="D65" s="20"/>
      <c r="E65" s="20"/>
      <c r="F65" s="20"/>
      <c r="G65" s="20"/>
      <c r="L65" s="56"/>
      <c r="M65" s="56"/>
    </row>
    <row r="66" spans="1:13" ht="13.5" thickBot="1" x14ac:dyDescent="0.25">
      <c r="A66" s="4" t="s">
        <v>12</v>
      </c>
      <c r="B66" s="19">
        <f t="shared" ref="B66:G66" si="9">+B16+B10</f>
        <v>99000</v>
      </c>
      <c r="C66" s="19">
        <f t="shared" si="9"/>
        <v>102115</v>
      </c>
      <c r="D66" s="19">
        <f t="shared" si="9"/>
        <v>25238</v>
      </c>
      <c r="E66" s="19">
        <f t="shared" si="9"/>
        <v>48558</v>
      </c>
      <c r="F66" s="19">
        <f t="shared" si="9"/>
        <v>72214</v>
      </c>
      <c r="G66" s="19">
        <f t="shared" si="9"/>
        <v>102115</v>
      </c>
      <c r="L66" s="56"/>
      <c r="M66" s="56"/>
    </row>
    <row r="67" spans="1:13" ht="13.5" thickBot="1" x14ac:dyDescent="0.25">
      <c r="A67" s="5"/>
      <c r="B67" s="20"/>
      <c r="C67" s="20"/>
      <c r="D67" s="20"/>
      <c r="E67" s="20"/>
      <c r="F67" s="20"/>
      <c r="G67" s="20"/>
      <c r="L67" s="56"/>
      <c r="M67" s="56"/>
    </row>
    <row r="68" spans="1:13" ht="13.5" thickBot="1" x14ac:dyDescent="0.25">
      <c r="A68" s="5" t="s">
        <v>13</v>
      </c>
      <c r="B68" s="23">
        <v>10</v>
      </c>
      <c r="C68" s="23">
        <v>10</v>
      </c>
      <c r="D68" s="23">
        <v>8</v>
      </c>
      <c r="E68" s="23">
        <v>7</v>
      </c>
      <c r="F68" s="23">
        <v>7</v>
      </c>
      <c r="G68" s="23">
        <v>8</v>
      </c>
      <c r="L68" s="56"/>
      <c r="M68" s="56"/>
    </row>
    <row r="69" spans="1:13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0" bestFit="1" customWidth="1"/>
    <col min="10" max="10" width="16.1640625" style="10" customWidth="1"/>
    <col min="11" max="13" width="9.33203125" style="10"/>
    <col min="14" max="15" width="10.6640625" style="10" bestFit="1" customWidth="1"/>
    <col min="16" max="23" width="9.33203125" style="10"/>
    <col min="24" max="16384" width="9.33203125" style="1"/>
  </cols>
  <sheetData>
    <row r="3" spans="1:15" x14ac:dyDescent="0.2">
      <c r="A3" s="82" t="s">
        <v>0</v>
      </c>
      <c r="B3" s="82"/>
      <c r="C3" s="82"/>
      <c r="D3" s="82"/>
      <c r="E3" s="82"/>
      <c r="F3" s="82"/>
      <c r="G3" s="82"/>
    </row>
    <row r="4" spans="1:15" x14ac:dyDescent="0.2">
      <c r="A4" s="83" t="s">
        <v>116</v>
      </c>
      <c r="B4" s="83"/>
      <c r="C4" s="83"/>
      <c r="D4" s="83"/>
      <c r="E4" s="83"/>
      <c r="F4" s="83"/>
      <c r="G4" s="83"/>
    </row>
    <row r="5" spans="1:15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5" ht="13.5" thickBot="1" x14ac:dyDescent="0.25">
      <c r="A6" s="96" t="s">
        <v>88</v>
      </c>
      <c r="B6" s="97"/>
      <c r="C6" s="97"/>
      <c r="D6" s="97"/>
      <c r="E6" s="97"/>
      <c r="F6" s="97"/>
      <c r="G6" s="98"/>
    </row>
    <row r="7" spans="1:15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5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5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5" ht="13.5" thickBot="1" x14ac:dyDescent="0.25">
      <c r="A10" s="4" t="s">
        <v>6</v>
      </c>
      <c r="B10" s="19">
        <f>+B12+B13+B14</f>
        <v>33868400</v>
      </c>
      <c r="C10" s="19">
        <f t="shared" ref="C10:G10" si="0">+C12+C13+C14</f>
        <v>41750142</v>
      </c>
      <c r="D10" s="19">
        <f t="shared" si="0"/>
        <v>5903406</v>
      </c>
      <c r="E10" s="19">
        <f t="shared" si="0"/>
        <v>20770369</v>
      </c>
      <c r="F10" s="19">
        <f t="shared" si="0"/>
        <v>27341349</v>
      </c>
      <c r="G10" s="19">
        <f t="shared" si="0"/>
        <v>41750141</v>
      </c>
      <c r="N10" s="56"/>
      <c r="O10" s="56"/>
    </row>
    <row r="11" spans="1:15" ht="13.5" thickBot="1" x14ac:dyDescent="0.25">
      <c r="A11" s="5" t="s">
        <v>7</v>
      </c>
      <c r="B11" s="20"/>
      <c r="C11" s="20"/>
      <c r="D11" s="20"/>
      <c r="E11" s="20"/>
      <c r="F11" s="20"/>
      <c r="G11" s="20"/>
      <c r="N11" s="56"/>
      <c r="O11" s="56"/>
    </row>
    <row r="12" spans="1:15" ht="13.5" thickBot="1" x14ac:dyDescent="0.25">
      <c r="A12" s="6" t="s">
        <v>8</v>
      </c>
      <c r="B12" s="20">
        <v>22247000</v>
      </c>
      <c r="C12" s="20">
        <v>23283413</v>
      </c>
      <c r="D12" s="20">
        <v>5213455</v>
      </c>
      <c r="E12" s="20">
        <v>10900256</v>
      </c>
      <c r="F12" s="20">
        <v>16682842</v>
      </c>
      <c r="G12" s="20">
        <v>23283415</v>
      </c>
      <c r="H12" s="55"/>
      <c r="J12" s="56"/>
      <c r="N12" s="56"/>
      <c r="O12" s="56"/>
    </row>
    <row r="13" spans="1:15" ht="13.5" thickBot="1" x14ac:dyDescent="0.25">
      <c r="A13" s="6" t="s">
        <v>9</v>
      </c>
      <c r="B13" s="20">
        <v>11521400</v>
      </c>
      <c r="C13" s="20">
        <v>18109110</v>
      </c>
      <c r="D13" s="20">
        <v>689951</v>
      </c>
      <c r="E13" s="20">
        <v>9865473</v>
      </c>
      <c r="F13" s="20">
        <v>10649227</v>
      </c>
      <c r="G13" s="20">
        <v>18109107</v>
      </c>
      <c r="H13" s="55"/>
      <c r="I13" s="56"/>
      <c r="J13" s="56"/>
      <c r="N13" s="56"/>
      <c r="O13" s="56"/>
    </row>
    <row r="14" spans="1:15" ht="13.5" thickBot="1" x14ac:dyDescent="0.25">
      <c r="A14" s="6" t="s">
        <v>10</v>
      </c>
      <c r="B14" s="20">
        <v>100000</v>
      </c>
      <c r="C14" s="20">
        <v>357619</v>
      </c>
      <c r="D14" s="20"/>
      <c r="E14" s="20">
        <v>4640</v>
      </c>
      <c r="F14" s="20">
        <v>9280</v>
      </c>
      <c r="G14" s="20">
        <v>357619</v>
      </c>
      <c r="H14" s="55"/>
      <c r="J14" s="56"/>
      <c r="N14" s="56"/>
      <c r="O14" s="56"/>
    </row>
    <row r="15" spans="1:15" ht="13.5" thickBot="1" x14ac:dyDescent="0.25">
      <c r="A15" s="5"/>
      <c r="B15" s="20"/>
      <c r="C15" s="20"/>
      <c r="D15" s="20"/>
      <c r="E15" s="20"/>
      <c r="F15" s="20"/>
      <c r="G15" s="20"/>
      <c r="H15" s="55"/>
      <c r="J15" s="56"/>
      <c r="N15" s="56"/>
      <c r="O15" s="56"/>
    </row>
    <row r="16" spans="1:15" ht="32.25" customHeight="1" thickBot="1" x14ac:dyDescent="0.25">
      <c r="A16" s="4" t="s">
        <v>11</v>
      </c>
      <c r="B16" s="19">
        <f>+B17+B20+B26+B29+B32+B39+B46</f>
        <v>80500</v>
      </c>
      <c r="C16" s="19">
        <f t="shared" ref="C16:G16" si="1">+C17+C20+C26+C29+C32+C39+C46</f>
        <v>75612</v>
      </c>
      <c r="D16" s="19">
        <f t="shared" si="1"/>
        <v>7767</v>
      </c>
      <c r="E16" s="19">
        <f t="shared" si="1"/>
        <v>7767</v>
      </c>
      <c r="F16" s="19">
        <f t="shared" si="1"/>
        <v>58876</v>
      </c>
      <c r="G16" s="19">
        <f t="shared" si="1"/>
        <v>75612</v>
      </c>
      <c r="H16" s="55"/>
      <c r="J16" s="56"/>
      <c r="K16" s="56"/>
      <c r="N16" s="56"/>
      <c r="O16" s="56"/>
    </row>
    <row r="17" spans="1:15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N17" s="56"/>
      <c r="O17" s="56"/>
    </row>
    <row r="18" spans="1:15" ht="13.5" thickBot="1" x14ac:dyDescent="0.25">
      <c r="A18" s="5" t="s">
        <v>18</v>
      </c>
      <c r="B18" s="20"/>
      <c r="C18" s="20"/>
      <c r="D18" s="20"/>
      <c r="E18" s="20"/>
      <c r="F18" s="20"/>
      <c r="G18" s="20"/>
      <c r="N18" s="56"/>
      <c r="O18" s="56"/>
    </row>
    <row r="19" spans="1:15" ht="15.75" customHeight="1" thickBot="1" x14ac:dyDescent="0.25">
      <c r="A19" s="5"/>
      <c r="B19" s="20"/>
      <c r="C19" s="20"/>
      <c r="D19" s="20"/>
      <c r="E19" s="20"/>
      <c r="F19" s="20"/>
      <c r="G19" s="20"/>
      <c r="N19" s="56"/>
      <c r="O19" s="56"/>
    </row>
    <row r="20" spans="1:15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N20" s="56"/>
      <c r="O20" s="56"/>
    </row>
    <row r="21" spans="1:15" ht="13.5" thickBot="1" x14ac:dyDescent="0.25">
      <c r="A21" s="5" t="s">
        <v>18</v>
      </c>
      <c r="B21" s="20"/>
      <c r="C21" s="20"/>
      <c r="D21" s="20"/>
      <c r="E21" s="20"/>
      <c r="F21" s="20"/>
      <c r="G21" s="20"/>
      <c r="N21" s="56"/>
      <c r="O21" s="56"/>
    </row>
    <row r="22" spans="1:15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N22" s="56"/>
      <c r="O22" s="56"/>
    </row>
    <row r="23" spans="1:15" ht="64.5" thickBot="1" x14ac:dyDescent="0.25">
      <c r="A23" s="8" t="s">
        <v>35</v>
      </c>
      <c r="B23" s="20"/>
      <c r="C23" s="20"/>
      <c r="D23" s="20"/>
      <c r="E23" s="20"/>
      <c r="F23" s="20"/>
      <c r="G23" s="20"/>
      <c r="N23" s="56"/>
      <c r="O23" s="56"/>
    </row>
    <row r="24" spans="1:15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N24" s="56"/>
      <c r="O24" s="56"/>
    </row>
    <row r="25" spans="1:15" ht="24" customHeight="1" thickBot="1" x14ac:dyDescent="0.25">
      <c r="A25" s="5"/>
      <c r="B25" s="20"/>
      <c r="C25" s="20"/>
      <c r="D25" s="20"/>
      <c r="E25" s="20"/>
      <c r="F25" s="20"/>
      <c r="G25" s="20"/>
      <c r="N25" s="56"/>
      <c r="O25" s="56"/>
    </row>
    <row r="26" spans="1:15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  <c r="N26" s="56"/>
      <c r="O26" s="56"/>
    </row>
    <row r="27" spans="1:15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K27" s="9"/>
      <c r="N27" s="56"/>
      <c r="O27" s="56"/>
    </row>
    <row r="28" spans="1:15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K28" s="9"/>
      <c r="N28" s="56"/>
      <c r="O28" s="56"/>
    </row>
    <row r="29" spans="1:15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  <c r="N29" s="56"/>
      <c r="O29" s="56"/>
    </row>
    <row r="30" spans="1:15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K30" s="9"/>
      <c r="N30" s="56"/>
      <c r="O30" s="56"/>
    </row>
    <row r="31" spans="1:15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K31" s="9"/>
      <c r="N31" s="56"/>
      <c r="O31" s="56"/>
    </row>
    <row r="32" spans="1:15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  <c r="N32" s="56"/>
      <c r="O32" s="56"/>
    </row>
    <row r="33" spans="1:15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K33" s="9"/>
      <c r="N33" s="56"/>
      <c r="O33" s="56"/>
    </row>
    <row r="34" spans="1:15" ht="13.5" thickBot="1" x14ac:dyDescent="0.25">
      <c r="A34" s="63"/>
      <c r="B34" s="22"/>
      <c r="C34" s="22"/>
      <c r="D34" s="22"/>
      <c r="E34" s="22"/>
      <c r="F34" s="22"/>
      <c r="G34" s="22"/>
      <c r="H34" s="9"/>
      <c r="K34" s="9"/>
      <c r="N34" s="56"/>
      <c r="O34" s="56"/>
    </row>
    <row r="35" spans="1:15" ht="13.5" thickBot="1" x14ac:dyDescent="0.25">
      <c r="A35" s="64"/>
      <c r="B35" s="22"/>
      <c r="C35" s="22"/>
      <c r="D35" s="22"/>
      <c r="E35" s="22"/>
      <c r="F35" s="53"/>
      <c r="G35" s="22"/>
      <c r="H35" s="9"/>
      <c r="K35" s="9"/>
      <c r="N35" s="56"/>
      <c r="O35" s="56"/>
    </row>
    <row r="36" spans="1:15" ht="13.5" thickBot="1" x14ac:dyDescent="0.25">
      <c r="A36" s="14"/>
      <c r="B36" s="22"/>
      <c r="C36" s="22"/>
      <c r="D36" s="22"/>
      <c r="E36" s="22"/>
      <c r="F36" s="22"/>
      <c r="G36" s="22"/>
      <c r="H36" s="9"/>
      <c r="K36" s="9"/>
      <c r="N36" s="56"/>
      <c r="O36" s="56"/>
    </row>
    <row r="37" spans="1:15" ht="13.5" thickBot="1" x14ac:dyDescent="0.25">
      <c r="A37" s="15"/>
      <c r="B37" s="22"/>
      <c r="C37" s="22"/>
      <c r="D37" s="22"/>
      <c r="E37" s="22"/>
      <c r="F37" s="22"/>
      <c r="G37" s="22"/>
      <c r="H37" s="9"/>
      <c r="K37" s="9"/>
      <c r="N37" s="56"/>
      <c r="O37" s="56"/>
    </row>
    <row r="38" spans="1:15" ht="13.5" thickBot="1" x14ac:dyDescent="0.25">
      <c r="A38" s="15"/>
      <c r="B38" s="22"/>
      <c r="C38" s="22"/>
      <c r="D38" s="22"/>
      <c r="E38" s="22"/>
      <c r="F38" s="22"/>
      <c r="G38" s="22"/>
      <c r="H38" s="9"/>
      <c r="K38" s="9"/>
      <c r="N38" s="56"/>
      <c r="O38" s="56"/>
    </row>
    <row r="39" spans="1:15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  <c r="N39" s="56"/>
      <c r="O39" s="56"/>
    </row>
    <row r="40" spans="1:15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K40" s="9"/>
      <c r="N40" s="56"/>
      <c r="O40" s="56"/>
    </row>
    <row r="41" spans="1:15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K41" s="9"/>
      <c r="N41" s="56"/>
      <c r="O41" s="56"/>
    </row>
    <row r="42" spans="1:15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K42" s="9"/>
      <c r="N42" s="56"/>
      <c r="O42" s="56"/>
    </row>
    <row r="43" spans="1:15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K43" s="9"/>
      <c r="N43" s="56"/>
      <c r="O43" s="56"/>
    </row>
    <row r="44" spans="1:15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K44" s="9"/>
      <c r="N44" s="56"/>
      <c r="O44" s="56"/>
    </row>
    <row r="45" spans="1:15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K45" s="9"/>
      <c r="N45" s="56"/>
      <c r="O45" s="56"/>
    </row>
    <row r="46" spans="1:15" s="10" customFormat="1" ht="26.25" thickBot="1" x14ac:dyDescent="0.25">
      <c r="A46" s="7" t="s">
        <v>34</v>
      </c>
      <c r="B46" s="21">
        <f>SUM(B48:B65)</f>
        <v>80500</v>
      </c>
      <c r="C46" s="21">
        <f t="shared" ref="C46:G46" si="8">SUM(C48:C65)</f>
        <v>75612</v>
      </c>
      <c r="D46" s="21">
        <f t="shared" si="8"/>
        <v>7767</v>
      </c>
      <c r="E46" s="21">
        <f t="shared" si="8"/>
        <v>7767</v>
      </c>
      <c r="F46" s="21">
        <f t="shared" si="8"/>
        <v>58876</v>
      </c>
      <c r="G46" s="21">
        <f t="shared" si="8"/>
        <v>75612</v>
      </c>
      <c r="H46" s="9"/>
      <c r="K46" s="9"/>
      <c r="L46" s="9"/>
      <c r="N46" s="56"/>
      <c r="O46" s="56"/>
    </row>
    <row r="47" spans="1:15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K47" s="9"/>
      <c r="N47" s="56"/>
      <c r="O47" s="56"/>
    </row>
    <row r="48" spans="1:15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K48" s="9"/>
      <c r="N48" s="56"/>
      <c r="O48" s="56"/>
    </row>
    <row r="49" spans="1:15" ht="26.25" thickBot="1" x14ac:dyDescent="0.25">
      <c r="A49" s="13" t="s">
        <v>38</v>
      </c>
      <c r="B49" s="22">
        <v>11000</v>
      </c>
      <c r="C49" s="53">
        <v>9526</v>
      </c>
      <c r="D49" s="53"/>
      <c r="E49" s="22"/>
      <c r="F49" s="22"/>
      <c r="G49" s="53">
        <v>9526</v>
      </c>
      <c r="H49" s="9"/>
      <c r="K49" s="9"/>
      <c r="N49" s="56"/>
      <c r="O49" s="56"/>
    </row>
    <row r="50" spans="1:15" ht="26.25" thickBot="1" x14ac:dyDescent="0.25">
      <c r="A50" s="13" t="s">
        <v>48</v>
      </c>
      <c r="B50" s="22">
        <v>16000</v>
      </c>
      <c r="C50" s="53">
        <v>14977</v>
      </c>
      <c r="D50" s="72">
        <v>7767</v>
      </c>
      <c r="E50" s="22">
        <v>7767</v>
      </c>
      <c r="F50" s="22">
        <v>7767</v>
      </c>
      <c r="G50" s="22">
        <f>7767+7210</f>
        <v>14977</v>
      </c>
      <c r="H50" s="9"/>
      <c r="I50" s="103"/>
      <c r="J50" s="104"/>
      <c r="K50" s="9"/>
      <c r="N50" s="56"/>
      <c r="O50" s="56"/>
    </row>
    <row r="51" spans="1:15" ht="26.25" thickBot="1" x14ac:dyDescent="0.25">
      <c r="A51" s="13" t="s">
        <v>39</v>
      </c>
      <c r="B51" s="22">
        <v>4700</v>
      </c>
      <c r="C51" s="53"/>
      <c r="D51" s="22"/>
      <c r="E51" s="22"/>
      <c r="F51" s="22"/>
      <c r="G51" s="22"/>
      <c r="H51" s="9"/>
      <c r="K51" s="9"/>
      <c r="N51" s="56"/>
      <c r="O51" s="56"/>
    </row>
    <row r="52" spans="1:15" ht="26.25" thickBot="1" x14ac:dyDescent="0.25">
      <c r="A52" s="13" t="s">
        <v>40</v>
      </c>
      <c r="B52" s="53">
        <v>48800</v>
      </c>
      <c r="C52" s="53">
        <v>51109</v>
      </c>
      <c r="D52" s="53"/>
      <c r="E52" s="22"/>
      <c r="F52" s="22">
        <v>51109</v>
      </c>
      <c r="G52" s="22">
        <v>51109</v>
      </c>
      <c r="H52" s="9"/>
      <c r="K52" s="9"/>
      <c r="N52" s="56"/>
      <c r="O52" s="56"/>
    </row>
    <row r="53" spans="1:15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K53" s="9"/>
      <c r="N53" s="56"/>
      <c r="O53" s="56"/>
    </row>
    <row r="54" spans="1:15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75"/>
      <c r="K54" s="9"/>
      <c r="N54" s="56"/>
      <c r="O54" s="56"/>
    </row>
    <row r="55" spans="1:15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K55" s="9"/>
      <c r="N55" s="56"/>
      <c r="O55" s="56"/>
    </row>
    <row r="56" spans="1:15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K56" s="9"/>
      <c r="N56" s="56"/>
      <c r="O56" s="56"/>
    </row>
    <row r="57" spans="1:15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K57" s="9"/>
      <c r="N57" s="56"/>
      <c r="O57" s="56"/>
    </row>
    <row r="58" spans="1:15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K58" s="9"/>
      <c r="N58" s="56"/>
      <c r="O58" s="56"/>
    </row>
    <row r="59" spans="1:15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K59" s="9"/>
      <c r="N59" s="56"/>
      <c r="O59" s="56"/>
    </row>
    <row r="60" spans="1:15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K60" s="9"/>
      <c r="N60" s="56"/>
      <c r="O60" s="56"/>
    </row>
    <row r="61" spans="1:15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K61" s="9"/>
      <c r="N61" s="56"/>
      <c r="O61" s="56"/>
    </row>
    <row r="62" spans="1:15" ht="13.5" thickBot="1" x14ac:dyDescent="0.25">
      <c r="A62" s="15"/>
      <c r="B62" s="22"/>
      <c r="C62" s="22"/>
      <c r="D62" s="22"/>
      <c r="E62" s="22"/>
      <c r="F62" s="22"/>
      <c r="G62" s="22"/>
      <c r="H62" s="9"/>
      <c r="K62" s="9"/>
      <c r="N62" s="56"/>
      <c r="O62" s="56"/>
    </row>
    <row r="63" spans="1:15" ht="13.5" thickBot="1" x14ac:dyDescent="0.25">
      <c r="A63" s="15"/>
      <c r="B63" s="22"/>
      <c r="C63" s="22"/>
      <c r="D63" s="22"/>
      <c r="E63" s="22"/>
      <c r="F63" s="22"/>
      <c r="G63" s="22"/>
      <c r="H63" s="9"/>
      <c r="K63" s="9"/>
      <c r="N63" s="56"/>
      <c r="O63" s="56"/>
    </row>
    <row r="64" spans="1:15" ht="13.5" thickBot="1" x14ac:dyDescent="0.25">
      <c r="A64" s="15"/>
      <c r="B64" s="22"/>
      <c r="C64" s="22"/>
      <c r="D64" s="22"/>
      <c r="E64" s="22"/>
      <c r="F64" s="22"/>
      <c r="G64" s="22"/>
      <c r="H64" s="9"/>
      <c r="K64" s="9"/>
      <c r="N64" s="56"/>
      <c r="O64" s="56"/>
    </row>
    <row r="65" spans="1:15" ht="13.5" thickBot="1" x14ac:dyDescent="0.25">
      <c r="A65" s="5"/>
      <c r="B65" s="20"/>
      <c r="C65" s="20"/>
      <c r="D65" s="20"/>
      <c r="E65" s="20"/>
      <c r="F65" s="20"/>
      <c r="G65" s="20"/>
      <c r="N65" s="56"/>
      <c r="O65" s="56"/>
    </row>
    <row r="66" spans="1:15" ht="13.5" thickBot="1" x14ac:dyDescent="0.25">
      <c r="A66" s="4" t="s">
        <v>12</v>
      </c>
      <c r="B66" s="19">
        <f t="shared" ref="B66:G66" si="9">+B16+B10</f>
        <v>33948900</v>
      </c>
      <c r="C66" s="19">
        <f t="shared" si="9"/>
        <v>41825754</v>
      </c>
      <c r="D66" s="19">
        <f t="shared" si="9"/>
        <v>5911173</v>
      </c>
      <c r="E66" s="19">
        <f t="shared" si="9"/>
        <v>20778136</v>
      </c>
      <c r="F66" s="19">
        <f t="shared" si="9"/>
        <v>27400225</v>
      </c>
      <c r="G66" s="19">
        <f t="shared" si="9"/>
        <v>41825753</v>
      </c>
      <c r="H66" s="55"/>
      <c r="J66" s="56"/>
      <c r="N66" s="56"/>
      <c r="O66" s="56"/>
    </row>
    <row r="67" spans="1:15" ht="13.5" thickBot="1" x14ac:dyDescent="0.25">
      <c r="A67" s="5"/>
      <c r="B67" s="20"/>
      <c r="C67" s="20"/>
      <c r="D67" s="20"/>
      <c r="E67" s="20"/>
      <c r="F67" s="20"/>
      <c r="G67" s="20"/>
      <c r="N67" s="56"/>
      <c r="O67" s="56"/>
    </row>
    <row r="68" spans="1:15" ht="13.5" thickBot="1" x14ac:dyDescent="0.25">
      <c r="A68" s="5" t="s">
        <v>13</v>
      </c>
      <c r="B68" s="23">
        <v>1281</v>
      </c>
      <c r="C68" s="23">
        <v>1281</v>
      </c>
      <c r="D68" s="23">
        <v>1199</v>
      </c>
      <c r="E68" s="23">
        <v>1229</v>
      </c>
      <c r="F68" s="23">
        <v>1227</v>
      </c>
      <c r="G68" s="23">
        <v>1221</v>
      </c>
      <c r="N68" s="56"/>
      <c r="O68" s="56"/>
    </row>
    <row r="69" spans="1:15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0" width="9.6640625" style="10" bestFit="1" customWidth="1"/>
    <col min="11" max="11" width="9.33203125" style="10"/>
    <col min="12" max="13" width="9.6640625" style="10" bestFit="1" customWidth="1"/>
    <col min="14" max="23" width="9.33203125" style="10"/>
    <col min="24" max="16384" width="9.33203125" style="1"/>
  </cols>
  <sheetData>
    <row r="3" spans="1:13" x14ac:dyDescent="0.2">
      <c r="A3" s="82" t="s">
        <v>0</v>
      </c>
      <c r="B3" s="82"/>
      <c r="C3" s="82"/>
      <c r="D3" s="82"/>
      <c r="E3" s="82"/>
      <c r="F3" s="82"/>
      <c r="G3" s="82"/>
    </row>
    <row r="4" spans="1:13" x14ac:dyDescent="0.2">
      <c r="A4" s="83" t="s">
        <v>116</v>
      </c>
      <c r="B4" s="83"/>
      <c r="C4" s="83"/>
      <c r="D4" s="83"/>
      <c r="E4" s="83"/>
      <c r="F4" s="83"/>
      <c r="G4" s="83"/>
    </row>
    <row r="5" spans="1:13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3" ht="13.5" thickBot="1" x14ac:dyDescent="0.25">
      <c r="A6" s="96" t="s">
        <v>89</v>
      </c>
      <c r="B6" s="97"/>
      <c r="C6" s="97"/>
      <c r="D6" s="97"/>
      <c r="E6" s="97"/>
      <c r="F6" s="97"/>
      <c r="G6" s="98"/>
    </row>
    <row r="7" spans="1:13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3" ht="13.5" thickBot="1" x14ac:dyDescent="0.25">
      <c r="A10" s="4" t="s">
        <v>6</v>
      </c>
      <c r="B10" s="19">
        <f>+B12+B13+B14</f>
        <v>6195000</v>
      </c>
      <c r="C10" s="19">
        <f t="shared" ref="C10:G10" si="0">+C12+C13+C14</f>
        <v>7401390</v>
      </c>
      <c r="D10" s="19">
        <f t="shared" si="0"/>
        <v>1169684</v>
      </c>
      <c r="E10" s="19">
        <f t="shared" si="0"/>
        <v>2580222</v>
      </c>
      <c r="F10" s="19">
        <f t="shared" si="0"/>
        <v>3441511</v>
      </c>
      <c r="G10" s="19">
        <f t="shared" si="0"/>
        <v>7401390</v>
      </c>
      <c r="L10" s="56"/>
      <c r="M10" s="56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L11" s="56"/>
      <c r="M11" s="56"/>
    </row>
    <row r="12" spans="1:13" ht="13.5" thickBot="1" x14ac:dyDescent="0.25">
      <c r="A12" s="6" t="s">
        <v>8</v>
      </c>
      <c r="B12" s="20">
        <v>269000</v>
      </c>
      <c r="C12" s="20">
        <v>349071</v>
      </c>
      <c r="D12" s="20">
        <v>83017</v>
      </c>
      <c r="E12" s="20">
        <v>164799</v>
      </c>
      <c r="F12" s="20">
        <v>246400</v>
      </c>
      <c r="G12" s="20">
        <v>349071</v>
      </c>
      <c r="H12" s="55"/>
      <c r="J12" s="56"/>
      <c r="L12" s="56"/>
      <c r="M12" s="56"/>
    </row>
    <row r="13" spans="1:13" ht="13.5" thickBot="1" x14ac:dyDescent="0.25">
      <c r="A13" s="6" t="s">
        <v>9</v>
      </c>
      <c r="B13" s="20">
        <v>1710000</v>
      </c>
      <c r="C13" s="20">
        <v>2373689</v>
      </c>
      <c r="D13" s="20">
        <v>626962</v>
      </c>
      <c r="E13" s="20">
        <v>1024997</v>
      </c>
      <c r="F13" s="20">
        <v>1801175</v>
      </c>
      <c r="G13" s="20">
        <v>2373689</v>
      </c>
      <c r="H13" s="55"/>
      <c r="I13" s="56"/>
      <c r="J13" s="56"/>
      <c r="L13" s="56"/>
      <c r="M13" s="56"/>
    </row>
    <row r="14" spans="1:13" ht="13.5" thickBot="1" x14ac:dyDescent="0.25">
      <c r="A14" s="6" t="s">
        <v>10</v>
      </c>
      <c r="B14" s="20">
        <v>4216000</v>
      </c>
      <c r="C14" s="20">
        <v>4678630</v>
      </c>
      <c r="D14" s="20">
        <v>459705</v>
      </c>
      <c r="E14" s="20">
        <v>1390426</v>
      </c>
      <c r="F14" s="20">
        <v>1393936</v>
      </c>
      <c r="G14" s="20">
        <v>4678630</v>
      </c>
      <c r="H14" s="55"/>
      <c r="J14" s="56"/>
      <c r="L14" s="56"/>
      <c r="M14" s="56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L15" s="56"/>
      <c r="M15" s="56"/>
    </row>
    <row r="16" spans="1:13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6000000</v>
      </c>
      <c r="E16" s="19">
        <f t="shared" si="1"/>
        <v>12600000</v>
      </c>
      <c r="F16" s="19">
        <f t="shared" si="1"/>
        <v>18947244</v>
      </c>
      <c r="G16" s="19">
        <f t="shared" si="1"/>
        <v>25344650</v>
      </c>
      <c r="J16" s="56"/>
      <c r="L16" s="56"/>
      <c r="M16" s="56"/>
    </row>
    <row r="17" spans="1:13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6"/>
      <c r="M17" s="56"/>
    </row>
    <row r="18" spans="1:13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6"/>
      <c r="M18" s="56"/>
    </row>
    <row r="19" spans="1:13" ht="15.75" customHeight="1" thickBot="1" x14ac:dyDescent="0.25">
      <c r="A19" s="5"/>
      <c r="B19" s="20"/>
      <c r="C19" s="20"/>
      <c r="D19" s="20"/>
      <c r="E19" s="20"/>
      <c r="F19" s="20"/>
      <c r="G19" s="20"/>
      <c r="L19" s="56"/>
      <c r="M19" s="56"/>
    </row>
    <row r="20" spans="1:13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L20" s="56"/>
      <c r="M20" s="56"/>
    </row>
    <row r="21" spans="1:13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6"/>
      <c r="M21" s="56"/>
    </row>
    <row r="22" spans="1:13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L22" s="56"/>
      <c r="M22" s="56"/>
    </row>
    <row r="23" spans="1:13" ht="64.5" thickBot="1" x14ac:dyDescent="0.25">
      <c r="A23" s="8" t="s">
        <v>35</v>
      </c>
      <c r="B23" s="20"/>
      <c r="C23" s="20"/>
      <c r="D23" s="20"/>
      <c r="E23" s="20"/>
      <c r="F23" s="20"/>
      <c r="G23" s="20"/>
      <c r="L23" s="56"/>
      <c r="M23" s="56"/>
    </row>
    <row r="24" spans="1:13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L24" s="56"/>
      <c r="M24" s="56"/>
    </row>
    <row r="25" spans="1:13" ht="24" customHeight="1" thickBot="1" x14ac:dyDescent="0.25">
      <c r="A25" s="5"/>
      <c r="B25" s="20"/>
      <c r="C25" s="20"/>
      <c r="D25" s="20"/>
      <c r="E25" s="20"/>
      <c r="F25" s="20"/>
      <c r="G25" s="20"/>
      <c r="L25" s="56"/>
      <c r="M25" s="56"/>
    </row>
    <row r="26" spans="1:13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  <c r="L26" s="56"/>
      <c r="M26" s="56"/>
    </row>
    <row r="27" spans="1:13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K27" s="9"/>
      <c r="L27" s="56"/>
      <c r="M27" s="56"/>
    </row>
    <row r="28" spans="1:13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K28" s="9"/>
      <c r="L28" s="56"/>
      <c r="M28" s="56"/>
    </row>
    <row r="29" spans="1:13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  <c r="L29" s="56"/>
      <c r="M29" s="56"/>
    </row>
    <row r="30" spans="1:13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K30" s="9"/>
      <c r="L30" s="56"/>
      <c r="M30" s="56"/>
    </row>
    <row r="31" spans="1:13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K31" s="9"/>
      <c r="L31" s="56"/>
      <c r="M31" s="56"/>
    </row>
    <row r="32" spans="1:13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  <c r="L32" s="56"/>
      <c r="M32" s="56"/>
    </row>
    <row r="33" spans="1:13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K33" s="9"/>
      <c r="L33" s="56"/>
      <c r="M33" s="56"/>
    </row>
    <row r="34" spans="1:13" ht="13.5" thickBot="1" x14ac:dyDescent="0.25">
      <c r="A34" s="14"/>
      <c r="B34" s="22"/>
      <c r="C34" s="22"/>
      <c r="D34" s="22"/>
      <c r="E34" s="22"/>
      <c r="F34" s="22"/>
      <c r="G34" s="22"/>
      <c r="H34" s="9"/>
      <c r="K34" s="9"/>
      <c r="L34" s="56"/>
      <c r="M34" s="56"/>
    </row>
    <row r="35" spans="1:13" ht="13.5" thickBot="1" x14ac:dyDescent="0.25">
      <c r="A35" s="14"/>
      <c r="B35" s="22"/>
      <c r="C35" s="22"/>
      <c r="D35" s="22"/>
      <c r="E35" s="22"/>
      <c r="F35" s="22"/>
      <c r="G35" s="22"/>
      <c r="H35" s="9"/>
      <c r="K35" s="9"/>
      <c r="L35" s="56"/>
      <c r="M35" s="56"/>
    </row>
    <row r="36" spans="1:13" ht="13.5" thickBot="1" x14ac:dyDescent="0.25">
      <c r="A36" s="14"/>
      <c r="B36" s="22"/>
      <c r="C36" s="22"/>
      <c r="D36" s="22"/>
      <c r="E36" s="22"/>
      <c r="F36" s="22"/>
      <c r="G36" s="22"/>
      <c r="H36" s="9"/>
      <c r="K36" s="9"/>
      <c r="L36" s="56"/>
      <c r="M36" s="56"/>
    </row>
    <row r="37" spans="1:13" ht="13.5" thickBot="1" x14ac:dyDescent="0.25">
      <c r="A37" s="15"/>
      <c r="B37" s="22"/>
      <c r="C37" s="22"/>
      <c r="D37" s="22"/>
      <c r="E37" s="22"/>
      <c r="F37" s="22"/>
      <c r="G37" s="22"/>
      <c r="H37" s="9"/>
      <c r="K37" s="9"/>
      <c r="L37" s="56"/>
      <c r="M37" s="56"/>
    </row>
    <row r="38" spans="1:13" ht="13.5" thickBot="1" x14ac:dyDescent="0.25">
      <c r="A38" s="15"/>
      <c r="B38" s="22"/>
      <c r="C38" s="22"/>
      <c r="D38" s="22"/>
      <c r="E38" s="22"/>
      <c r="F38" s="22"/>
      <c r="G38" s="22"/>
      <c r="H38" s="9"/>
      <c r="K38" s="9"/>
      <c r="L38" s="56"/>
      <c r="M38" s="56"/>
    </row>
    <row r="39" spans="1:13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6000000</v>
      </c>
      <c r="E39" s="21">
        <f t="shared" si="7"/>
        <v>12600000</v>
      </c>
      <c r="F39" s="21">
        <f t="shared" si="7"/>
        <v>18947244</v>
      </c>
      <c r="G39" s="21">
        <f t="shared" si="7"/>
        <v>25344650</v>
      </c>
      <c r="H39" s="9"/>
      <c r="K39" s="9"/>
      <c r="L39" s="56"/>
      <c r="M39" s="56"/>
    </row>
    <row r="40" spans="1:13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K40" s="9"/>
      <c r="L40" s="56"/>
      <c r="M40" s="56"/>
    </row>
    <row r="41" spans="1:13" ht="72.75" customHeight="1" thickBot="1" x14ac:dyDescent="0.25">
      <c r="A41" s="13" t="s">
        <v>103</v>
      </c>
      <c r="B41" s="22">
        <v>29300000</v>
      </c>
      <c r="C41" s="22">
        <v>29300000</v>
      </c>
      <c r="D41" s="22">
        <v>6000000</v>
      </c>
      <c r="E41" s="22">
        <v>12600000</v>
      </c>
      <c r="F41" s="22">
        <v>18947244</v>
      </c>
      <c r="G41" s="22">
        <v>25344650</v>
      </c>
      <c r="H41" s="9"/>
      <c r="J41" s="56"/>
      <c r="K41" s="9"/>
      <c r="L41" s="56"/>
      <c r="M41" s="56"/>
    </row>
    <row r="42" spans="1:13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K42" s="9"/>
      <c r="L42" s="56"/>
      <c r="M42" s="56"/>
    </row>
    <row r="43" spans="1:13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K43" s="9"/>
      <c r="L43" s="56"/>
      <c r="M43" s="56"/>
    </row>
    <row r="44" spans="1:13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K44" s="9"/>
      <c r="L44" s="56"/>
      <c r="M44" s="56"/>
    </row>
    <row r="45" spans="1:13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K45" s="9"/>
      <c r="L45" s="56"/>
      <c r="M45" s="56"/>
    </row>
    <row r="46" spans="1:13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56"/>
      <c r="M46" s="56"/>
    </row>
    <row r="47" spans="1:13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K47" s="9"/>
      <c r="L47" s="56"/>
      <c r="M47" s="56"/>
    </row>
    <row r="48" spans="1:13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K48" s="9"/>
      <c r="L48" s="56"/>
      <c r="M48" s="56"/>
    </row>
    <row r="49" spans="1:13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K49" s="9"/>
      <c r="L49" s="56"/>
      <c r="M49" s="56"/>
    </row>
    <row r="50" spans="1:13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K50" s="9"/>
      <c r="L50" s="56"/>
      <c r="M50" s="56"/>
    </row>
    <row r="51" spans="1:13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K51" s="9"/>
      <c r="L51" s="56"/>
      <c r="M51" s="56"/>
    </row>
    <row r="52" spans="1:13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K52" s="9"/>
      <c r="L52" s="56"/>
      <c r="M52" s="56"/>
    </row>
    <row r="53" spans="1:13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K53" s="9"/>
      <c r="L53" s="56"/>
      <c r="M53" s="56"/>
    </row>
    <row r="54" spans="1:13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K54" s="9"/>
      <c r="L54" s="56"/>
      <c r="M54" s="56"/>
    </row>
    <row r="55" spans="1:13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K55" s="9"/>
      <c r="L55" s="56"/>
      <c r="M55" s="56"/>
    </row>
    <row r="56" spans="1:13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K56" s="9"/>
      <c r="L56" s="56"/>
      <c r="M56" s="56"/>
    </row>
    <row r="57" spans="1:13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K57" s="9"/>
      <c r="L57" s="56"/>
      <c r="M57" s="56"/>
    </row>
    <row r="58" spans="1:13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K58" s="9"/>
      <c r="L58" s="56"/>
      <c r="M58" s="56"/>
    </row>
    <row r="59" spans="1:13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K59" s="9"/>
      <c r="L59" s="56"/>
      <c r="M59" s="56"/>
    </row>
    <row r="60" spans="1:13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K60" s="9"/>
      <c r="L60" s="56"/>
      <c r="M60" s="56"/>
    </row>
    <row r="61" spans="1:13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K61" s="9"/>
      <c r="L61" s="56"/>
      <c r="M61" s="56"/>
    </row>
    <row r="62" spans="1:13" ht="13.5" thickBot="1" x14ac:dyDescent="0.25">
      <c r="A62" s="15"/>
      <c r="B62" s="22"/>
      <c r="C62" s="22"/>
      <c r="D62" s="22"/>
      <c r="E62" s="22"/>
      <c r="F62" s="22"/>
      <c r="G62" s="22"/>
      <c r="H62" s="9"/>
      <c r="K62" s="9"/>
      <c r="L62" s="56"/>
      <c r="M62" s="56"/>
    </row>
    <row r="63" spans="1:13" ht="13.5" thickBot="1" x14ac:dyDescent="0.25">
      <c r="A63" s="15"/>
      <c r="B63" s="22"/>
      <c r="C63" s="22"/>
      <c r="D63" s="22"/>
      <c r="E63" s="22"/>
      <c r="F63" s="22"/>
      <c r="G63" s="22"/>
      <c r="H63" s="9"/>
      <c r="K63" s="9"/>
      <c r="L63" s="56"/>
      <c r="M63" s="56"/>
    </row>
    <row r="64" spans="1:13" ht="13.5" thickBot="1" x14ac:dyDescent="0.25">
      <c r="A64" s="15"/>
      <c r="B64" s="22"/>
      <c r="C64" s="22"/>
      <c r="D64" s="22"/>
      <c r="E64" s="22"/>
      <c r="F64" s="22"/>
      <c r="G64" s="22"/>
      <c r="H64" s="9"/>
      <c r="K64" s="9"/>
      <c r="L64" s="56"/>
      <c r="M64" s="56"/>
    </row>
    <row r="65" spans="1:13" ht="13.5" thickBot="1" x14ac:dyDescent="0.25">
      <c r="A65" s="5"/>
      <c r="B65" s="20"/>
      <c r="C65" s="20"/>
      <c r="D65" s="20"/>
      <c r="E65" s="20"/>
      <c r="F65" s="20"/>
      <c r="G65" s="20"/>
      <c r="L65" s="56"/>
      <c r="M65" s="56"/>
    </row>
    <row r="66" spans="1:13" ht="13.5" thickBot="1" x14ac:dyDescent="0.25">
      <c r="A66" s="4" t="s">
        <v>12</v>
      </c>
      <c r="B66" s="19">
        <f t="shared" ref="B66:G66" si="9">+B16+B10</f>
        <v>35495000</v>
      </c>
      <c r="C66" s="19">
        <f t="shared" si="9"/>
        <v>36701390</v>
      </c>
      <c r="D66" s="19">
        <f t="shared" si="9"/>
        <v>7169684</v>
      </c>
      <c r="E66" s="19">
        <f t="shared" si="9"/>
        <v>15180222</v>
      </c>
      <c r="F66" s="19">
        <f t="shared" si="9"/>
        <v>22388755</v>
      </c>
      <c r="G66" s="19">
        <f t="shared" si="9"/>
        <v>32746040</v>
      </c>
      <c r="H66" s="55"/>
      <c r="J66" s="56"/>
      <c r="L66" s="56"/>
      <c r="M66" s="56"/>
    </row>
    <row r="67" spans="1:13" ht="13.5" thickBot="1" x14ac:dyDescent="0.25">
      <c r="A67" s="5"/>
      <c r="B67" s="20"/>
      <c r="C67" s="20"/>
      <c r="D67" s="20"/>
      <c r="E67" s="20"/>
      <c r="F67" s="20"/>
      <c r="G67" s="20"/>
      <c r="L67" s="56"/>
      <c r="M67" s="56"/>
    </row>
    <row r="68" spans="1:13" ht="13.5" thickBot="1" x14ac:dyDescent="0.25">
      <c r="A68" s="5" t="s">
        <v>13</v>
      </c>
      <c r="B68" s="23">
        <v>8</v>
      </c>
      <c r="C68" s="23">
        <v>8</v>
      </c>
      <c r="D68" s="23">
        <v>8</v>
      </c>
      <c r="E68" s="23">
        <v>8</v>
      </c>
      <c r="F68" s="23">
        <v>8</v>
      </c>
      <c r="G68" s="23">
        <v>8</v>
      </c>
      <c r="L68" s="56"/>
      <c r="M68" s="56"/>
    </row>
    <row r="69" spans="1:13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52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0" width="9.6640625" style="10" bestFit="1" customWidth="1"/>
    <col min="11" max="11" width="9.33203125" style="10"/>
    <col min="12" max="13" width="9.6640625" style="10" bestFit="1" customWidth="1"/>
    <col min="14" max="23" width="9.33203125" style="10"/>
    <col min="24" max="16384" width="9.33203125" style="1"/>
  </cols>
  <sheetData>
    <row r="3" spans="1:13" x14ac:dyDescent="0.2">
      <c r="A3" s="82" t="s">
        <v>0</v>
      </c>
      <c r="B3" s="82"/>
      <c r="C3" s="82"/>
      <c r="D3" s="82"/>
      <c r="E3" s="82"/>
      <c r="F3" s="82"/>
      <c r="G3" s="82"/>
    </row>
    <row r="4" spans="1:13" x14ac:dyDescent="0.2">
      <c r="A4" s="83" t="s">
        <v>116</v>
      </c>
      <c r="B4" s="83"/>
      <c r="C4" s="83"/>
      <c r="D4" s="83"/>
      <c r="E4" s="83"/>
      <c r="F4" s="83"/>
      <c r="G4" s="83"/>
    </row>
    <row r="5" spans="1:13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3" ht="13.5" thickBot="1" x14ac:dyDescent="0.25">
      <c r="A6" s="96" t="s">
        <v>90</v>
      </c>
      <c r="B6" s="97"/>
      <c r="C6" s="97"/>
      <c r="D6" s="97"/>
      <c r="E6" s="97"/>
      <c r="F6" s="97"/>
      <c r="G6" s="98"/>
    </row>
    <row r="7" spans="1:13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3" ht="13.5" thickBot="1" x14ac:dyDescent="0.25">
      <c r="A10" s="4" t="s">
        <v>6</v>
      </c>
      <c r="B10" s="19">
        <f>+B12+B13+B14</f>
        <v>4251200</v>
      </c>
      <c r="C10" s="19">
        <f t="shared" ref="C10:G10" si="0">+C12+C13+C14</f>
        <v>5524548</v>
      </c>
      <c r="D10" s="19">
        <f t="shared" si="0"/>
        <v>991103</v>
      </c>
      <c r="E10" s="19">
        <f t="shared" si="0"/>
        <v>1813551</v>
      </c>
      <c r="F10" s="19">
        <f t="shared" si="0"/>
        <v>2771465</v>
      </c>
      <c r="G10" s="19">
        <f t="shared" si="0"/>
        <v>5524548</v>
      </c>
      <c r="L10" s="56"/>
      <c r="M10" s="56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L11" s="56"/>
      <c r="M11" s="56"/>
    </row>
    <row r="12" spans="1:13" ht="13.5" thickBot="1" x14ac:dyDescent="0.25">
      <c r="A12" s="6" t="s">
        <v>8</v>
      </c>
      <c r="B12" s="20">
        <v>2881000</v>
      </c>
      <c r="C12" s="20">
        <v>3396465</v>
      </c>
      <c r="D12" s="20">
        <v>857719</v>
      </c>
      <c r="E12" s="20">
        <v>1654726</v>
      </c>
      <c r="F12" s="20">
        <v>2463148</v>
      </c>
      <c r="G12" s="20">
        <v>3396465</v>
      </c>
      <c r="H12" s="55"/>
      <c r="J12" s="56"/>
      <c r="L12" s="56"/>
      <c r="M12" s="56"/>
    </row>
    <row r="13" spans="1:13" ht="13.5" thickBot="1" x14ac:dyDescent="0.25">
      <c r="A13" s="6" t="s">
        <v>9</v>
      </c>
      <c r="B13" s="20">
        <v>1370200</v>
      </c>
      <c r="C13" s="20">
        <v>1471285</v>
      </c>
      <c r="D13" s="20">
        <v>133384</v>
      </c>
      <c r="E13" s="20">
        <v>158825</v>
      </c>
      <c r="F13" s="20">
        <v>308317</v>
      </c>
      <c r="G13" s="20">
        <v>1471285</v>
      </c>
      <c r="H13" s="55"/>
      <c r="I13" s="56"/>
      <c r="J13" s="56"/>
      <c r="L13" s="56"/>
      <c r="M13" s="56"/>
    </row>
    <row r="14" spans="1:13" ht="13.5" thickBot="1" x14ac:dyDescent="0.25">
      <c r="A14" s="6" t="s">
        <v>10</v>
      </c>
      <c r="B14" s="20"/>
      <c r="C14" s="20">
        <v>656798</v>
      </c>
      <c r="D14" s="20"/>
      <c r="E14" s="20"/>
      <c r="F14" s="20"/>
      <c r="G14" s="20">
        <v>656798</v>
      </c>
      <c r="H14" s="55"/>
      <c r="J14" s="56"/>
      <c r="L14" s="56"/>
      <c r="M14" s="56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L15" s="56"/>
      <c r="M15" s="56"/>
    </row>
    <row r="16" spans="1:13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509505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509505</v>
      </c>
      <c r="J16" s="56"/>
      <c r="L16" s="56"/>
      <c r="M16" s="56"/>
    </row>
    <row r="17" spans="1:13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6"/>
      <c r="M17" s="56"/>
    </row>
    <row r="18" spans="1:13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6"/>
      <c r="M18" s="56"/>
    </row>
    <row r="19" spans="1:13" ht="15.75" customHeight="1" thickBot="1" x14ac:dyDescent="0.25">
      <c r="A19" s="5"/>
      <c r="B19" s="20"/>
      <c r="C19" s="20"/>
      <c r="D19" s="20"/>
      <c r="E19" s="20"/>
      <c r="F19" s="20"/>
      <c r="G19" s="20"/>
      <c r="L19" s="56"/>
      <c r="M19" s="56"/>
    </row>
    <row r="20" spans="1:13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L20" s="56"/>
      <c r="M20" s="56"/>
    </row>
    <row r="21" spans="1:13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6"/>
      <c r="M21" s="56"/>
    </row>
    <row r="22" spans="1:13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L22" s="56"/>
      <c r="M22" s="56"/>
    </row>
    <row r="23" spans="1:13" ht="64.5" thickBot="1" x14ac:dyDescent="0.25">
      <c r="A23" s="8" t="s">
        <v>35</v>
      </c>
      <c r="B23" s="20"/>
      <c r="C23" s="20"/>
      <c r="D23" s="20"/>
      <c r="E23" s="20"/>
      <c r="F23" s="20"/>
      <c r="G23" s="20"/>
      <c r="L23" s="56"/>
      <c r="M23" s="56"/>
    </row>
    <row r="24" spans="1:13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L24" s="56"/>
      <c r="M24" s="56"/>
    </row>
    <row r="25" spans="1:13" ht="24" customHeight="1" thickBot="1" x14ac:dyDescent="0.25">
      <c r="A25" s="5"/>
      <c r="B25" s="20"/>
      <c r="C25" s="20"/>
      <c r="D25" s="20"/>
      <c r="E25" s="20"/>
      <c r="F25" s="20"/>
      <c r="G25" s="20"/>
      <c r="L25" s="56"/>
      <c r="M25" s="56"/>
    </row>
    <row r="26" spans="1:13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  <c r="L26" s="56"/>
      <c r="M26" s="56"/>
    </row>
    <row r="27" spans="1:13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K27" s="9"/>
      <c r="L27" s="56"/>
      <c r="M27" s="56"/>
    </row>
    <row r="28" spans="1:13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K28" s="9"/>
      <c r="L28" s="56"/>
      <c r="M28" s="56"/>
    </row>
    <row r="29" spans="1:13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  <c r="L29" s="56"/>
      <c r="M29" s="56"/>
    </row>
    <row r="30" spans="1:13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K30" s="9"/>
      <c r="L30" s="56"/>
      <c r="M30" s="56"/>
    </row>
    <row r="31" spans="1:13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K31" s="9"/>
      <c r="L31" s="56"/>
      <c r="M31" s="56"/>
    </row>
    <row r="32" spans="1:13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  <c r="L32" s="56"/>
      <c r="M32" s="56"/>
    </row>
    <row r="33" spans="1:13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K33" s="9"/>
      <c r="L33" s="56"/>
      <c r="M33" s="56"/>
    </row>
    <row r="34" spans="1:13" ht="13.5" thickBot="1" x14ac:dyDescent="0.25">
      <c r="A34" s="14"/>
      <c r="B34" s="22"/>
      <c r="C34" s="22"/>
      <c r="D34" s="22"/>
      <c r="E34" s="22"/>
      <c r="F34" s="22"/>
      <c r="G34" s="22"/>
      <c r="H34" s="9"/>
      <c r="K34" s="9"/>
      <c r="L34" s="56"/>
      <c r="M34" s="56"/>
    </row>
    <row r="35" spans="1:13" ht="13.5" thickBot="1" x14ac:dyDescent="0.25">
      <c r="A35" s="14"/>
      <c r="B35" s="22"/>
      <c r="C35" s="22"/>
      <c r="D35" s="22"/>
      <c r="E35" s="22"/>
      <c r="F35" s="22"/>
      <c r="G35" s="22"/>
      <c r="H35" s="9"/>
      <c r="K35" s="9"/>
      <c r="L35" s="56"/>
      <c r="M35" s="56"/>
    </row>
    <row r="36" spans="1:13" ht="13.5" thickBot="1" x14ac:dyDescent="0.25">
      <c r="A36" s="14"/>
      <c r="B36" s="22"/>
      <c r="C36" s="22"/>
      <c r="D36" s="22"/>
      <c r="E36" s="22"/>
      <c r="F36" s="22"/>
      <c r="G36" s="22"/>
      <c r="H36" s="9"/>
      <c r="K36" s="9"/>
      <c r="L36" s="56"/>
      <c r="M36" s="56"/>
    </row>
    <row r="37" spans="1:13" ht="13.5" thickBot="1" x14ac:dyDescent="0.25">
      <c r="A37" s="15"/>
      <c r="B37" s="22"/>
      <c r="C37" s="22"/>
      <c r="D37" s="22"/>
      <c r="E37" s="22"/>
      <c r="F37" s="22"/>
      <c r="G37" s="22"/>
      <c r="H37" s="9"/>
      <c r="K37" s="9"/>
      <c r="L37" s="56"/>
      <c r="M37" s="56"/>
    </row>
    <row r="38" spans="1:13" ht="13.5" thickBot="1" x14ac:dyDescent="0.25">
      <c r="A38" s="15"/>
      <c r="B38" s="22"/>
      <c r="C38" s="22"/>
      <c r="D38" s="22"/>
      <c r="E38" s="22"/>
      <c r="F38" s="22"/>
      <c r="G38" s="22"/>
      <c r="H38" s="9"/>
      <c r="K38" s="9"/>
      <c r="L38" s="56"/>
      <c r="M38" s="56"/>
    </row>
    <row r="39" spans="1:13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498929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498929</v>
      </c>
      <c r="H39" s="9"/>
      <c r="J39" s="56"/>
      <c r="K39" s="9"/>
      <c r="L39" s="56"/>
      <c r="M39" s="56"/>
    </row>
    <row r="40" spans="1:13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K40" s="9"/>
      <c r="L40" s="56"/>
      <c r="M40" s="56"/>
    </row>
    <row r="41" spans="1:13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K41" s="9"/>
      <c r="L41" s="56"/>
      <c r="M41" s="56"/>
    </row>
    <row r="42" spans="1:13" ht="64.5" thickBot="1" x14ac:dyDescent="0.25">
      <c r="A42" s="15" t="s">
        <v>36</v>
      </c>
      <c r="B42" s="22"/>
      <c r="C42" s="22">
        <v>498929</v>
      </c>
      <c r="D42" s="22"/>
      <c r="E42" s="22"/>
      <c r="F42" s="22"/>
      <c r="G42" s="22">
        <v>498929</v>
      </c>
      <c r="H42" s="9"/>
      <c r="J42" s="56"/>
      <c r="K42" s="9"/>
      <c r="L42" s="56"/>
      <c r="M42" s="56"/>
    </row>
    <row r="43" spans="1:13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K43" s="9"/>
      <c r="L43" s="56"/>
      <c r="M43" s="56"/>
    </row>
    <row r="44" spans="1:13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K44" s="9"/>
      <c r="L44" s="56"/>
      <c r="M44" s="56"/>
    </row>
    <row r="45" spans="1:13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K45" s="9"/>
      <c r="L45" s="56"/>
      <c r="M45" s="56"/>
    </row>
    <row r="46" spans="1:13" s="10" customFormat="1" ht="26.25" thickBot="1" x14ac:dyDescent="0.25">
      <c r="A46" s="7" t="s">
        <v>34</v>
      </c>
      <c r="B46" s="21">
        <f>SUM(B48:B65)</f>
        <v>12000</v>
      </c>
      <c r="C46" s="21">
        <f t="shared" ref="C46:G46" si="8">SUM(C48:C65)</f>
        <v>10576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10576</v>
      </c>
      <c r="H46" s="9"/>
      <c r="J46" s="56"/>
      <c r="K46" s="9"/>
      <c r="L46" s="56"/>
      <c r="M46" s="56"/>
    </row>
    <row r="47" spans="1:13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K47" s="9"/>
      <c r="L47" s="56"/>
      <c r="M47" s="56"/>
    </row>
    <row r="48" spans="1:13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K48" s="9"/>
      <c r="L48" s="56"/>
      <c r="M48" s="56"/>
    </row>
    <row r="49" spans="1:13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K49" s="9"/>
      <c r="L49" s="56"/>
      <c r="M49" s="56"/>
    </row>
    <row r="50" spans="1:13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K50" s="9"/>
      <c r="L50" s="56"/>
      <c r="M50" s="56"/>
    </row>
    <row r="51" spans="1:13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K51" s="9"/>
      <c r="L51" s="56"/>
      <c r="M51" s="56"/>
    </row>
    <row r="52" spans="1:13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K52" s="9"/>
      <c r="L52" s="56"/>
      <c r="M52" s="56"/>
    </row>
    <row r="53" spans="1:13" ht="26.25" thickBot="1" x14ac:dyDescent="0.25">
      <c r="A53" s="13" t="s">
        <v>41</v>
      </c>
      <c r="B53" s="53">
        <v>10400</v>
      </c>
      <c r="C53" s="53">
        <v>10576</v>
      </c>
      <c r="D53" s="22"/>
      <c r="E53" s="22"/>
      <c r="F53" s="22"/>
      <c r="G53" s="76">
        <v>10576</v>
      </c>
      <c r="H53" s="9"/>
      <c r="K53" s="9"/>
      <c r="L53" s="56"/>
      <c r="M53" s="56"/>
    </row>
    <row r="54" spans="1:13" ht="26.25" thickBot="1" x14ac:dyDescent="0.25">
      <c r="A54" s="13" t="s">
        <v>42</v>
      </c>
      <c r="B54" s="22">
        <v>1600</v>
      </c>
      <c r="C54" s="53"/>
      <c r="D54" s="22"/>
      <c r="E54" s="22"/>
      <c r="F54" s="22"/>
      <c r="G54" s="22"/>
      <c r="H54" s="9"/>
      <c r="J54" s="102"/>
      <c r="K54" s="9"/>
      <c r="L54" s="56"/>
      <c r="M54" s="56"/>
    </row>
    <row r="55" spans="1:13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K55" s="9"/>
      <c r="L55" s="56"/>
      <c r="M55" s="56"/>
    </row>
    <row r="56" spans="1:13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K56" s="9"/>
      <c r="L56" s="56"/>
      <c r="M56" s="56"/>
    </row>
    <row r="57" spans="1:13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K57" s="9"/>
      <c r="L57" s="56"/>
      <c r="M57" s="56"/>
    </row>
    <row r="58" spans="1:13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K58" s="9"/>
      <c r="L58" s="56"/>
      <c r="M58" s="56"/>
    </row>
    <row r="59" spans="1:13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K59" s="9"/>
      <c r="L59" s="56"/>
      <c r="M59" s="56"/>
    </row>
    <row r="60" spans="1:13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K60" s="9"/>
      <c r="L60" s="56"/>
      <c r="M60" s="56"/>
    </row>
    <row r="61" spans="1:13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K61" s="9"/>
      <c r="L61" s="56"/>
      <c r="M61" s="56"/>
    </row>
    <row r="62" spans="1:13" ht="13.5" thickBot="1" x14ac:dyDescent="0.25">
      <c r="A62" s="15"/>
      <c r="B62" s="22"/>
      <c r="C62" s="22"/>
      <c r="D62" s="22"/>
      <c r="E62" s="22"/>
      <c r="F62" s="22"/>
      <c r="G62" s="22"/>
      <c r="H62" s="9"/>
      <c r="K62" s="9"/>
      <c r="L62" s="56"/>
      <c r="M62" s="56"/>
    </row>
    <row r="63" spans="1:13" ht="13.5" thickBot="1" x14ac:dyDescent="0.25">
      <c r="A63" s="15"/>
      <c r="B63" s="22"/>
      <c r="C63" s="22"/>
      <c r="D63" s="22"/>
      <c r="E63" s="22"/>
      <c r="F63" s="22"/>
      <c r="G63" s="22"/>
      <c r="H63" s="9"/>
      <c r="K63" s="9"/>
      <c r="L63" s="56"/>
      <c r="M63" s="56"/>
    </row>
    <row r="64" spans="1:13" ht="13.5" thickBot="1" x14ac:dyDescent="0.25">
      <c r="A64" s="15"/>
      <c r="B64" s="22"/>
      <c r="C64" s="22"/>
      <c r="D64" s="22"/>
      <c r="E64" s="22"/>
      <c r="F64" s="22"/>
      <c r="G64" s="22"/>
      <c r="H64" s="9"/>
      <c r="K64" s="9"/>
      <c r="L64" s="56"/>
      <c r="M64" s="56"/>
    </row>
    <row r="65" spans="1:13" ht="15.75" customHeight="1" thickBot="1" x14ac:dyDescent="0.25">
      <c r="A65" s="5"/>
      <c r="B65" s="20"/>
      <c r="C65" s="20"/>
      <c r="D65" s="20"/>
      <c r="E65" s="20"/>
      <c r="F65" s="20"/>
      <c r="G65" s="20"/>
      <c r="L65" s="56"/>
      <c r="M65" s="56"/>
    </row>
    <row r="66" spans="1:13" ht="13.5" thickBot="1" x14ac:dyDescent="0.25">
      <c r="A66" s="4" t="s">
        <v>12</v>
      </c>
      <c r="B66" s="19">
        <f t="shared" ref="B66:G66" si="9">+B16+B10</f>
        <v>4263200</v>
      </c>
      <c r="C66" s="19">
        <f t="shared" si="9"/>
        <v>6034053</v>
      </c>
      <c r="D66" s="19">
        <f t="shared" si="9"/>
        <v>991103</v>
      </c>
      <c r="E66" s="19">
        <f t="shared" si="9"/>
        <v>1813551</v>
      </c>
      <c r="F66" s="19">
        <f t="shared" si="9"/>
        <v>2771465</v>
      </c>
      <c r="G66" s="19">
        <f t="shared" si="9"/>
        <v>6034053</v>
      </c>
      <c r="J66" s="56"/>
      <c r="L66" s="56"/>
      <c r="M66" s="56"/>
    </row>
    <row r="67" spans="1:13" ht="13.5" thickBot="1" x14ac:dyDescent="0.25">
      <c r="A67" s="5"/>
      <c r="B67" s="20"/>
      <c r="C67" s="20"/>
      <c r="D67" s="20"/>
      <c r="E67" s="20"/>
      <c r="F67" s="20"/>
      <c r="G67" s="20"/>
      <c r="L67" s="56"/>
      <c r="M67" s="56"/>
    </row>
    <row r="68" spans="1:13" ht="13.5" thickBot="1" x14ac:dyDescent="0.25">
      <c r="A68" s="5" t="s">
        <v>13</v>
      </c>
      <c r="B68" s="23">
        <v>120</v>
      </c>
      <c r="C68" s="23">
        <v>120</v>
      </c>
      <c r="D68" s="23">
        <v>112</v>
      </c>
      <c r="E68" s="23">
        <v>111</v>
      </c>
      <c r="F68" s="23">
        <v>114</v>
      </c>
      <c r="G68" s="23">
        <v>115</v>
      </c>
      <c r="L68" s="56"/>
      <c r="M68" s="56"/>
    </row>
    <row r="69" spans="1:13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46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11" width="9.33203125" style="10"/>
    <col min="12" max="13" width="9.6640625" style="10" bestFit="1" customWidth="1"/>
    <col min="14" max="23" width="9.33203125" style="10"/>
    <col min="24" max="16384" width="9.33203125" style="1"/>
  </cols>
  <sheetData>
    <row r="3" spans="1:13" x14ac:dyDescent="0.2">
      <c r="A3" s="82" t="s">
        <v>0</v>
      </c>
      <c r="B3" s="82"/>
      <c r="C3" s="82"/>
      <c r="D3" s="82"/>
      <c r="E3" s="82"/>
      <c r="F3" s="82"/>
      <c r="G3" s="82"/>
    </row>
    <row r="4" spans="1:13" x14ac:dyDescent="0.2">
      <c r="A4" s="83" t="s">
        <v>116</v>
      </c>
      <c r="B4" s="83"/>
      <c r="C4" s="83"/>
      <c r="D4" s="83"/>
      <c r="E4" s="83"/>
      <c r="F4" s="83"/>
      <c r="G4" s="83"/>
    </row>
    <row r="5" spans="1:13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3" ht="13.5" thickBot="1" x14ac:dyDescent="0.25">
      <c r="A6" s="96" t="s">
        <v>91</v>
      </c>
      <c r="B6" s="97"/>
      <c r="C6" s="97"/>
      <c r="D6" s="97"/>
      <c r="E6" s="97"/>
      <c r="F6" s="97"/>
      <c r="G6" s="98"/>
    </row>
    <row r="7" spans="1:13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3" ht="13.5" thickBot="1" x14ac:dyDescent="0.25">
      <c r="A10" s="4" t="s">
        <v>6</v>
      </c>
      <c r="B10" s="19">
        <f>+B12+B13+B14</f>
        <v>2104600</v>
      </c>
      <c r="C10" s="19">
        <f t="shared" ref="C10:G10" si="0">+C12+C13+C14</f>
        <v>2214632</v>
      </c>
      <c r="D10" s="19">
        <f t="shared" si="0"/>
        <v>503612</v>
      </c>
      <c r="E10" s="19">
        <f t="shared" si="0"/>
        <v>964703</v>
      </c>
      <c r="F10" s="19">
        <f t="shared" si="0"/>
        <v>1535194</v>
      </c>
      <c r="G10" s="19">
        <f t="shared" si="0"/>
        <v>2214632</v>
      </c>
      <c r="J10" s="56"/>
      <c r="L10" s="56"/>
      <c r="M10" s="56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L11" s="56"/>
      <c r="M11" s="56"/>
    </row>
    <row r="12" spans="1:13" ht="13.5" thickBot="1" x14ac:dyDescent="0.25">
      <c r="A12" s="6" t="s">
        <v>8</v>
      </c>
      <c r="B12" s="20">
        <v>1659000</v>
      </c>
      <c r="C12" s="20">
        <v>1852861</v>
      </c>
      <c r="D12" s="20">
        <v>420355</v>
      </c>
      <c r="E12" s="20">
        <v>840757</v>
      </c>
      <c r="F12" s="20">
        <v>1283930</v>
      </c>
      <c r="G12" s="20">
        <v>1852861</v>
      </c>
      <c r="H12" s="55"/>
      <c r="J12" s="56"/>
      <c r="L12" s="56"/>
      <c r="M12" s="56"/>
    </row>
    <row r="13" spans="1:13" ht="13.5" thickBot="1" x14ac:dyDescent="0.25">
      <c r="A13" s="6" t="s">
        <v>9</v>
      </c>
      <c r="B13" s="20">
        <v>445600</v>
      </c>
      <c r="C13" s="20">
        <v>287371</v>
      </c>
      <c r="D13" s="20">
        <v>83257</v>
      </c>
      <c r="E13" s="20">
        <v>123946</v>
      </c>
      <c r="F13" s="20">
        <v>251264</v>
      </c>
      <c r="G13" s="20">
        <v>287371</v>
      </c>
      <c r="H13" s="55"/>
      <c r="J13" s="56"/>
      <c r="L13" s="56"/>
      <c r="M13" s="56"/>
    </row>
    <row r="14" spans="1:13" ht="13.5" thickBot="1" x14ac:dyDescent="0.25">
      <c r="A14" s="6" t="s">
        <v>10</v>
      </c>
      <c r="B14" s="20"/>
      <c r="C14" s="20">
        <v>74400</v>
      </c>
      <c r="D14" s="20"/>
      <c r="E14" s="20"/>
      <c r="F14" s="20"/>
      <c r="G14" s="20">
        <v>74400</v>
      </c>
      <c r="L14" s="56"/>
      <c r="M14" s="56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L15" s="56"/>
      <c r="M15" s="56"/>
    </row>
    <row r="16" spans="1:13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L16" s="56"/>
      <c r="M16" s="56"/>
    </row>
    <row r="17" spans="1:13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6"/>
      <c r="M17" s="56"/>
    </row>
    <row r="18" spans="1:13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6"/>
      <c r="M18" s="56"/>
    </row>
    <row r="19" spans="1:13" ht="15.75" customHeight="1" thickBot="1" x14ac:dyDescent="0.25">
      <c r="A19" s="5"/>
      <c r="B19" s="20"/>
      <c r="C19" s="20"/>
      <c r="D19" s="20"/>
      <c r="E19" s="20"/>
      <c r="F19" s="20"/>
      <c r="G19" s="20"/>
      <c r="L19" s="56"/>
      <c r="M19" s="56"/>
    </row>
    <row r="20" spans="1:13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L20" s="56"/>
      <c r="M20" s="56"/>
    </row>
    <row r="21" spans="1:13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6"/>
      <c r="M21" s="56"/>
    </row>
    <row r="22" spans="1:13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L22" s="56"/>
      <c r="M22" s="56"/>
    </row>
    <row r="23" spans="1:13" ht="64.5" thickBot="1" x14ac:dyDescent="0.25">
      <c r="A23" s="8" t="s">
        <v>35</v>
      </c>
      <c r="B23" s="20"/>
      <c r="C23" s="20"/>
      <c r="D23" s="20"/>
      <c r="E23" s="20"/>
      <c r="F23" s="20"/>
      <c r="G23" s="20"/>
      <c r="L23" s="56"/>
      <c r="M23" s="56"/>
    </row>
    <row r="24" spans="1:13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L24" s="56"/>
      <c r="M24" s="56"/>
    </row>
    <row r="25" spans="1:13" ht="24" customHeight="1" thickBot="1" x14ac:dyDescent="0.25">
      <c r="A25" s="5"/>
      <c r="B25" s="20"/>
      <c r="C25" s="20"/>
      <c r="D25" s="20"/>
      <c r="E25" s="20"/>
      <c r="F25" s="20"/>
      <c r="G25" s="20"/>
      <c r="L25" s="56"/>
      <c r="M25" s="56"/>
    </row>
    <row r="26" spans="1:13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  <c r="L26" s="56"/>
      <c r="M26" s="56"/>
    </row>
    <row r="27" spans="1:13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K27" s="9"/>
      <c r="L27" s="56"/>
      <c r="M27" s="56"/>
    </row>
    <row r="28" spans="1:13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K28" s="9"/>
      <c r="L28" s="56"/>
      <c r="M28" s="56"/>
    </row>
    <row r="29" spans="1:13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  <c r="L29" s="56"/>
      <c r="M29" s="56"/>
    </row>
    <row r="30" spans="1:13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K30" s="9"/>
      <c r="L30" s="56"/>
      <c r="M30" s="56"/>
    </row>
    <row r="31" spans="1:13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K31" s="9"/>
      <c r="L31" s="56"/>
      <c r="M31" s="56"/>
    </row>
    <row r="32" spans="1:13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  <c r="L32" s="56"/>
      <c r="M32" s="56"/>
    </row>
    <row r="33" spans="1:13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K33" s="9"/>
      <c r="L33" s="56"/>
      <c r="M33" s="56"/>
    </row>
    <row r="34" spans="1:13" ht="13.5" thickBot="1" x14ac:dyDescent="0.25">
      <c r="A34" s="14"/>
      <c r="B34" s="22"/>
      <c r="C34" s="22"/>
      <c r="D34" s="22"/>
      <c r="E34" s="22"/>
      <c r="F34" s="22"/>
      <c r="G34" s="22"/>
      <c r="H34" s="9"/>
      <c r="K34" s="9"/>
      <c r="L34" s="56"/>
      <c r="M34" s="56"/>
    </row>
    <row r="35" spans="1:13" ht="13.5" thickBot="1" x14ac:dyDescent="0.25">
      <c r="A35" s="14"/>
      <c r="B35" s="22"/>
      <c r="C35" s="22"/>
      <c r="D35" s="22"/>
      <c r="E35" s="22"/>
      <c r="F35" s="22"/>
      <c r="G35" s="22"/>
      <c r="H35" s="9"/>
      <c r="K35" s="9"/>
      <c r="L35" s="56"/>
      <c r="M35" s="56"/>
    </row>
    <row r="36" spans="1:13" ht="13.5" thickBot="1" x14ac:dyDescent="0.25">
      <c r="A36" s="14"/>
      <c r="B36" s="22"/>
      <c r="C36" s="22"/>
      <c r="D36" s="22"/>
      <c r="E36" s="22"/>
      <c r="F36" s="22"/>
      <c r="G36" s="22"/>
      <c r="H36" s="9"/>
      <c r="K36" s="9"/>
      <c r="L36" s="56"/>
      <c r="M36" s="56"/>
    </row>
    <row r="37" spans="1:13" ht="13.5" thickBot="1" x14ac:dyDescent="0.25">
      <c r="A37" s="15"/>
      <c r="B37" s="22"/>
      <c r="C37" s="22"/>
      <c r="D37" s="22"/>
      <c r="E37" s="22"/>
      <c r="F37" s="22"/>
      <c r="G37" s="22"/>
      <c r="H37" s="9"/>
      <c r="K37" s="9"/>
      <c r="L37" s="56"/>
      <c r="M37" s="56"/>
    </row>
    <row r="38" spans="1:13" ht="13.5" thickBot="1" x14ac:dyDescent="0.25">
      <c r="A38" s="15"/>
      <c r="B38" s="22"/>
      <c r="C38" s="22"/>
      <c r="D38" s="22"/>
      <c r="E38" s="22"/>
      <c r="F38" s="22"/>
      <c r="G38" s="22"/>
      <c r="H38" s="9"/>
      <c r="K38" s="9"/>
      <c r="L38" s="56"/>
      <c r="M38" s="56"/>
    </row>
    <row r="39" spans="1:13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  <c r="L39" s="56"/>
      <c r="M39" s="56"/>
    </row>
    <row r="40" spans="1:13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K40" s="9"/>
      <c r="L40" s="56"/>
      <c r="M40" s="56"/>
    </row>
    <row r="41" spans="1:13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K41" s="9"/>
      <c r="L41" s="56"/>
      <c r="M41" s="56"/>
    </row>
    <row r="42" spans="1:13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K42" s="9"/>
      <c r="L42" s="56"/>
      <c r="M42" s="56"/>
    </row>
    <row r="43" spans="1:13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K43" s="9"/>
      <c r="L43" s="56"/>
      <c r="M43" s="56"/>
    </row>
    <row r="44" spans="1:13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K44" s="9"/>
      <c r="L44" s="56"/>
      <c r="M44" s="56"/>
    </row>
    <row r="45" spans="1:13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K45" s="9"/>
      <c r="L45" s="56"/>
      <c r="M45" s="56"/>
    </row>
    <row r="46" spans="1:13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56"/>
      <c r="M46" s="56"/>
    </row>
    <row r="47" spans="1:13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K47" s="9"/>
      <c r="L47" s="56"/>
      <c r="M47" s="56"/>
    </row>
    <row r="48" spans="1:13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K48" s="9"/>
      <c r="L48" s="56"/>
      <c r="M48" s="56"/>
    </row>
    <row r="49" spans="1:13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K49" s="9"/>
      <c r="L49" s="56"/>
      <c r="M49" s="56"/>
    </row>
    <row r="50" spans="1:13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K50" s="9"/>
      <c r="L50" s="56"/>
      <c r="M50" s="56"/>
    </row>
    <row r="51" spans="1:13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K51" s="9"/>
      <c r="L51" s="56"/>
      <c r="M51" s="56"/>
    </row>
    <row r="52" spans="1:13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K52" s="9"/>
      <c r="L52" s="56"/>
      <c r="M52" s="56"/>
    </row>
    <row r="53" spans="1:13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K53" s="9"/>
      <c r="L53" s="56"/>
      <c r="M53" s="56"/>
    </row>
    <row r="54" spans="1:13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K54" s="9"/>
      <c r="L54" s="56"/>
      <c r="M54" s="56"/>
    </row>
    <row r="55" spans="1:13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K55" s="9"/>
      <c r="L55" s="56"/>
      <c r="M55" s="56"/>
    </row>
    <row r="56" spans="1:13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K56" s="9"/>
      <c r="L56" s="56"/>
      <c r="M56" s="56"/>
    </row>
    <row r="57" spans="1:13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K57" s="9"/>
      <c r="L57" s="56"/>
      <c r="M57" s="56"/>
    </row>
    <row r="58" spans="1:13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K58" s="9"/>
      <c r="L58" s="56"/>
      <c r="M58" s="56"/>
    </row>
    <row r="59" spans="1:13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K59" s="9"/>
      <c r="L59" s="56"/>
      <c r="M59" s="56"/>
    </row>
    <row r="60" spans="1:13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K60" s="9"/>
      <c r="L60" s="56"/>
      <c r="M60" s="56"/>
    </row>
    <row r="61" spans="1:13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K61" s="9"/>
      <c r="L61" s="56"/>
      <c r="M61" s="56"/>
    </row>
    <row r="62" spans="1:13" ht="13.5" thickBot="1" x14ac:dyDescent="0.25">
      <c r="A62" s="15"/>
      <c r="B62" s="22"/>
      <c r="C62" s="22"/>
      <c r="D62" s="22"/>
      <c r="E62" s="22"/>
      <c r="F62" s="22"/>
      <c r="G62" s="22"/>
      <c r="H62" s="9"/>
      <c r="K62" s="9"/>
      <c r="L62" s="56"/>
      <c r="M62" s="56"/>
    </row>
    <row r="63" spans="1:13" ht="13.5" thickBot="1" x14ac:dyDescent="0.25">
      <c r="A63" s="15"/>
      <c r="B63" s="22"/>
      <c r="C63" s="22"/>
      <c r="D63" s="22"/>
      <c r="E63" s="22"/>
      <c r="F63" s="22"/>
      <c r="G63" s="22"/>
      <c r="H63" s="9"/>
      <c r="K63" s="9"/>
      <c r="L63" s="56"/>
      <c r="M63" s="56"/>
    </row>
    <row r="64" spans="1:13" ht="13.5" thickBot="1" x14ac:dyDescent="0.25">
      <c r="A64" s="15"/>
      <c r="B64" s="22"/>
      <c r="C64" s="22"/>
      <c r="D64" s="22"/>
      <c r="E64" s="22"/>
      <c r="F64" s="22"/>
      <c r="G64" s="22"/>
      <c r="H64" s="9"/>
      <c r="K64" s="9"/>
      <c r="L64" s="56"/>
      <c r="M64" s="56"/>
    </row>
    <row r="65" spans="1:13" ht="13.5" thickBot="1" x14ac:dyDescent="0.25">
      <c r="A65" s="5"/>
      <c r="B65" s="20"/>
      <c r="C65" s="20"/>
      <c r="D65" s="20"/>
      <c r="E65" s="20"/>
      <c r="F65" s="20"/>
      <c r="G65" s="20"/>
      <c r="L65" s="56"/>
      <c r="M65" s="56"/>
    </row>
    <row r="66" spans="1:13" ht="13.5" thickBot="1" x14ac:dyDescent="0.25">
      <c r="A66" s="4" t="s">
        <v>12</v>
      </c>
      <c r="B66" s="19">
        <f t="shared" ref="B66:G66" si="9">+B16+B10</f>
        <v>2104600</v>
      </c>
      <c r="C66" s="19">
        <f t="shared" si="9"/>
        <v>2214632</v>
      </c>
      <c r="D66" s="19">
        <f t="shared" si="9"/>
        <v>503612</v>
      </c>
      <c r="E66" s="19">
        <f t="shared" si="9"/>
        <v>964703</v>
      </c>
      <c r="F66" s="19">
        <f t="shared" si="9"/>
        <v>1535194</v>
      </c>
      <c r="G66" s="19">
        <f t="shared" si="9"/>
        <v>2214632</v>
      </c>
      <c r="J66" s="56"/>
      <c r="L66" s="56"/>
      <c r="M66" s="56"/>
    </row>
    <row r="67" spans="1:13" ht="13.5" thickBot="1" x14ac:dyDescent="0.25">
      <c r="A67" s="5"/>
      <c r="B67" s="20"/>
      <c r="C67" s="20"/>
      <c r="D67" s="20"/>
      <c r="E67" s="20"/>
      <c r="F67" s="20"/>
      <c r="G67" s="20"/>
      <c r="L67" s="56"/>
      <c r="M67" s="56"/>
    </row>
    <row r="68" spans="1:13" ht="13.5" thickBot="1" x14ac:dyDescent="0.25">
      <c r="A68" s="5" t="s">
        <v>13</v>
      </c>
      <c r="B68" s="23">
        <v>44</v>
      </c>
      <c r="C68" s="23">
        <v>44</v>
      </c>
      <c r="D68" s="23">
        <v>38</v>
      </c>
      <c r="E68" s="23">
        <v>39</v>
      </c>
      <c r="F68" s="23">
        <v>40</v>
      </c>
      <c r="G68" s="23">
        <v>40</v>
      </c>
      <c r="L68" s="56"/>
      <c r="M68" s="56"/>
    </row>
    <row r="69" spans="1:13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W69"/>
  <sheetViews>
    <sheetView topLeftCell="A55" zoomScaleNormal="100" zoomScaleSheetLayoutView="100" workbookViewId="0">
      <selection activeCell="I1" sqref="I1:W104857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23" width="9.33203125" style="10"/>
    <col min="24" max="16384" width="9.33203125" style="1"/>
  </cols>
  <sheetData>
    <row r="3" spans="1:12" x14ac:dyDescent="0.2">
      <c r="A3" s="82" t="s">
        <v>0</v>
      </c>
      <c r="B3" s="82"/>
      <c r="C3" s="82"/>
      <c r="D3" s="82"/>
      <c r="E3" s="82"/>
      <c r="F3" s="82"/>
      <c r="G3" s="82"/>
    </row>
    <row r="4" spans="1:12" x14ac:dyDescent="0.2">
      <c r="A4" s="83" t="s">
        <v>116</v>
      </c>
      <c r="B4" s="83"/>
      <c r="C4" s="83"/>
      <c r="D4" s="83"/>
      <c r="E4" s="83"/>
      <c r="F4" s="83"/>
      <c r="G4" s="83"/>
    </row>
    <row r="5" spans="1:12" ht="13.5" thickBot="1" x14ac:dyDescent="0.25">
      <c r="A5" s="92" t="s">
        <v>1</v>
      </c>
      <c r="B5" s="92"/>
      <c r="C5" s="92"/>
      <c r="D5" s="92"/>
      <c r="E5" s="92"/>
      <c r="F5" s="92"/>
      <c r="G5" s="92"/>
    </row>
    <row r="6" spans="1:12" ht="13.5" thickBot="1" x14ac:dyDescent="0.25">
      <c r="A6" s="96" t="s">
        <v>92</v>
      </c>
      <c r="B6" s="97"/>
      <c r="C6" s="97"/>
      <c r="D6" s="97"/>
      <c r="E6" s="97"/>
      <c r="F6" s="97"/>
      <c r="G6" s="98"/>
    </row>
    <row r="7" spans="1:12" ht="12.75" customHeight="1" x14ac:dyDescent="0.2">
      <c r="A7" s="2" t="s">
        <v>2</v>
      </c>
      <c r="B7" s="89" t="s">
        <v>107</v>
      </c>
      <c r="C7" s="86" t="s">
        <v>112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0"/>
      <c r="C8" s="87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1"/>
      <c r="C9" s="88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1150000</v>
      </c>
      <c r="C10" s="19">
        <f t="shared" ref="C10:G10" si="0">+C12+C13+C14</f>
        <v>968723</v>
      </c>
      <c r="D10" s="19">
        <f t="shared" si="0"/>
        <v>217114</v>
      </c>
      <c r="E10" s="19">
        <f t="shared" si="0"/>
        <v>455195</v>
      </c>
      <c r="F10" s="19">
        <f t="shared" si="0"/>
        <v>684183</v>
      </c>
      <c r="G10" s="19">
        <f t="shared" si="0"/>
        <v>968723</v>
      </c>
      <c r="J10" s="56"/>
      <c r="K10" s="56"/>
      <c r="L10" s="56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6"/>
      <c r="K11" s="56"/>
      <c r="L11" s="56"/>
    </row>
    <row r="12" spans="1:12" ht="13.5" thickBot="1" x14ac:dyDescent="0.25">
      <c r="A12" s="6" t="s">
        <v>8</v>
      </c>
      <c r="B12" s="20">
        <v>866000</v>
      </c>
      <c r="C12" s="20">
        <v>924937</v>
      </c>
      <c r="D12" s="20">
        <v>210486</v>
      </c>
      <c r="E12" s="20">
        <v>446588</v>
      </c>
      <c r="F12" s="20">
        <v>655909</v>
      </c>
      <c r="G12" s="20">
        <v>924937</v>
      </c>
      <c r="H12" s="55"/>
      <c r="J12" s="56"/>
      <c r="K12" s="56"/>
      <c r="L12" s="56"/>
    </row>
    <row r="13" spans="1:12" ht="13.5" thickBot="1" x14ac:dyDescent="0.25">
      <c r="A13" s="6" t="s">
        <v>9</v>
      </c>
      <c r="B13" s="20">
        <v>284000</v>
      </c>
      <c r="C13" s="20">
        <v>43786</v>
      </c>
      <c r="D13" s="20">
        <v>6628</v>
      </c>
      <c r="E13" s="20">
        <v>8607</v>
      </c>
      <c r="F13" s="20">
        <v>28274</v>
      </c>
      <c r="G13" s="20">
        <v>43786</v>
      </c>
      <c r="H13" s="55"/>
      <c r="J13" s="56"/>
      <c r="K13" s="56"/>
      <c r="L13" s="56"/>
    </row>
    <row r="14" spans="1:12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6"/>
      <c r="K14" s="56"/>
      <c r="L14" s="56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J15" s="56"/>
      <c r="K15" s="56"/>
      <c r="L15" s="56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6"/>
      <c r="K16" s="56"/>
      <c r="L16" s="56"/>
    </row>
    <row r="17" spans="1:12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K17" s="56"/>
      <c r="L17" s="56"/>
    </row>
    <row r="18" spans="1:12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6"/>
      <c r="K18" s="56"/>
      <c r="L18" s="56"/>
    </row>
    <row r="19" spans="1:12" ht="15.75" customHeight="1" thickBot="1" x14ac:dyDescent="0.25">
      <c r="A19" s="5"/>
      <c r="B19" s="20"/>
      <c r="C19" s="20"/>
      <c r="D19" s="20"/>
      <c r="E19" s="20"/>
      <c r="F19" s="20"/>
      <c r="G19" s="20"/>
      <c r="J19" s="56"/>
      <c r="K19" s="56"/>
      <c r="L19" s="56"/>
    </row>
    <row r="20" spans="1:12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K20" s="56"/>
      <c r="L20" s="56"/>
    </row>
    <row r="21" spans="1:12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6"/>
      <c r="K21" s="56"/>
      <c r="L21" s="56"/>
    </row>
    <row r="22" spans="1:12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6"/>
      <c r="K22" s="56"/>
      <c r="L22" s="56"/>
    </row>
    <row r="23" spans="1:12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6"/>
      <c r="K23" s="56"/>
      <c r="L23" s="56"/>
    </row>
    <row r="24" spans="1:12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6"/>
      <c r="K24" s="56"/>
      <c r="L24" s="56"/>
    </row>
    <row r="25" spans="1:12" ht="24" customHeight="1" thickBot="1" x14ac:dyDescent="0.25">
      <c r="A25" s="5"/>
      <c r="B25" s="20"/>
      <c r="C25" s="20"/>
      <c r="D25" s="20"/>
      <c r="E25" s="20"/>
      <c r="F25" s="20"/>
      <c r="G25" s="20"/>
      <c r="J25" s="56"/>
      <c r="K25" s="56"/>
      <c r="L25" s="56"/>
    </row>
    <row r="26" spans="1:12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6"/>
      <c r="K26" s="56"/>
      <c r="L26" s="56"/>
    </row>
    <row r="27" spans="1:12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J27" s="56"/>
      <c r="K27" s="56"/>
      <c r="L27" s="56"/>
    </row>
    <row r="28" spans="1:12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J28" s="56"/>
      <c r="K28" s="56"/>
      <c r="L28" s="56"/>
    </row>
    <row r="29" spans="1:12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6"/>
      <c r="K29" s="56"/>
      <c r="L29" s="56"/>
    </row>
    <row r="30" spans="1:12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J30" s="56"/>
      <c r="K30" s="56"/>
      <c r="L30" s="56"/>
    </row>
    <row r="31" spans="1:12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J31" s="56"/>
      <c r="K31" s="56"/>
      <c r="L31" s="56"/>
    </row>
    <row r="32" spans="1:12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56"/>
      <c r="L32" s="56"/>
    </row>
    <row r="33" spans="1:12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J33" s="56"/>
      <c r="K33" s="56"/>
      <c r="L33" s="56"/>
    </row>
    <row r="34" spans="1:12" ht="13.5" thickBot="1" x14ac:dyDescent="0.25">
      <c r="A34" s="14"/>
      <c r="B34" s="22"/>
      <c r="C34" s="22"/>
      <c r="D34" s="22"/>
      <c r="E34" s="22"/>
      <c r="F34" s="22"/>
      <c r="G34" s="22"/>
      <c r="H34" s="9"/>
      <c r="J34" s="56"/>
      <c r="K34" s="56"/>
      <c r="L34" s="56"/>
    </row>
    <row r="35" spans="1:12" ht="13.5" thickBot="1" x14ac:dyDescent="0.25">
      <c r="A35" s="14"/>
      <c r="B35" s="22"/>
      <c r="C35" s="22"/>
      <c r="D35" s="22"/>
      <c r="E35" s="22"/>
      <c r="F35" s="22"/>
      <c r="G35" s="22"/>
      <c r="H35" s="9"/>
      <c r="J35" s="56"/>
      <c r="K35" s="56"/>
      <c r="L35" s="56"/>
    </row>
    <row r="36" spans="1:12" ht="13.5" thickBot="1" x14ac:dyDescent="0.25">
      <c r="A36" s="14"/>
      <c r="B36" s="22"/>
      <c r="C36" s="22"/>
      <c r="D36" s="22"/>
      <c r="E36" s="22"/>
      <c r="F36" s="22"/>
      <c r="G36" s="22"/>
      <c r="H36" s="9"/>
      <c r="J36" s="56"/>
      <c r="K36" s="56"/>
      <c r="L36" s="56"/>
    </row>
    <row r="37" spans="1:12" ht="13.5" thickBot="1" x14ac:dyDescent="0.25">
      <c r="A37" s="15"/>
      <c r="B37" s="22"/>
      <c r="C37" s="22"/>
      <c r="D37" s="22"/>
      <c r="E37" s="22"/>
      <c r="F37" s="22"/>
      <c r="G37" s="22"/>
      <c r="H37" s="9"/>
      <c r="J37" s="56"/>
      <c r="K37" s="56"/>
      <c r="L37" s="56"/>
    </row>
    <row r="38" spans="1:12" ht="13.5" thickBot="1" x14ac:dyDescent="0.25">
      <c r="A38" s="15"/>
      <c r="B38" s="22"/>
      <c r="C38" s="22"/>
      <c r="D38" s="22"/>
      <c r="E38" s="22"/>
      <c r="F38" s="22"/>
      <c r="G38" s="22"/>
      <c r="H38" s="9"/>
      <c r="J38" s="56"/>
      <c r="K38" s="56"/>
      <c r="L38" s="56"/>
    </row>
    <row r="39" spans="1:12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56"/>
      <c r="L39" s="56"/>
    </row>
    <row r="40" spans="1:12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J40" s="56"/>
      <c r="K40" s="56"/>
      <c r="L40" s="56"/>
    </row>
    <row r="41" spans="1:12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J41" s="56"/>
      <c r="K41" s="56"/>
      <c r="L41" s="56"/>
    </row>
    <row r="42" spans="1:12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J42" s="56"/>
      <c r="K42" s="56"/>
      <c r="L42" s="56"/>
    </row>
    <row r="43" spans="1:12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J43" s="56"/>
      <c r="K43" s="56"/>
      <c r="L43" s="56"/>
    </row>
    <row r="44" spans="1:12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J44" s="56"/>
      <c r="K44" s="56"/>
      <c r="L44" s="56"/>
    </row>
    <row r="45" spans="1:12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J45" s="56"/>
      <c r="K45" s="56"/>
      <c r="L45" s="56"/>
    </row>
    <row r="46" spans="1:12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56"/>
      <c r="L46" s="56"/>
    </row>
    <row r="47" spans="1:12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J47" s="56"/>
      <c r="K47" s="56"/>
      <c r="L47" s="56"/>
    </row>
    <row r="48" spans="1:12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J48" s="56"/>
      <c r="K48" s="56"/>
      <c r="L48" s="56"/>
    </row>
    <row r="49" spans="1:12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J49" s="56"/>
      <c r="K49" s="56"/>
      <c r="L49" s="56"/>
    </row>
    <row r="50" spans="1:12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J50" s="56"/>
      <c r="K50" s="56"/>
      <c r="L50" s="56"/>
    </row>
    <row r="51" spans="1:12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J51" s="56"/>
      <c r="K51" s="56"/>
      <c r="L51" s="56"/>
    </row>
    <row r="52" spans="1:12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J52" s="56"/>
      <c r="K52" s="56"/>
      <c r="L52" s="56"/>
    </row>
    <row r="53" spans="1:12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J53" s="56"/>
      <c r="K53" s="56"/>
      <c r="L53" s="56"/>
    </row>
    <row r="54" spans="1:12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J54" s="56"/>
      <c r="K54" s="56"/>
      <c r="L54" s="56"/>
    </row>
    <row r="55" spans="1:12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J55" s="56"/>
      <c r="K55" s="56"/>
      <c r="L55" s="56"/>
    </row>
    <row r="56" spans="1:12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J56" s="56"/>
      <c r="K56" s="56"/>
      <c r="L56" s="56"/>
    </row>
    <row r="57" spans="1:12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J57" s="56"/>
      <c r="K57" s="56"/>
      <c r="L57" s="56"/>
    </row>
    <row r="58" spans="1:12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J58" s="56"/>
      <c r="K58" s="56"/>
      <c r="L58" s="56"/>
    </row>
    <row r="59" spans="1:12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J59" s="56"/>
      <c r="K59" s="56"/>
      <c r="L59" s="56"/>
    </row>
    <row r="60" spans="1:12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J60" s="56"/>
      <c r="K60" s="56"/>
      <c r="L60" s="56"/>
    </row>
    <row r="61" spans="1:12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J61" s="56"/>
      <c r="K61" s="56"/>
      <c r="L61" s="56"/>
    </row>
    <row r="62" spans="1:12" ht="13.5" thickBot="1" x14ac:dyDescent="0.25">
      <c r="A62" s="15"/>
      <c r="B62" s="22"/>
      <c r="C62" s="22"/>
      <c r="D62" s="22"/>
      <c r="E62" s="22"/>
      <c r="F62" s="22"/>
      <c r="G62" s="22"/>
      <c r="H62" s="9"/>
      <c r="J62" s="56"/>
      <c r="K62" s="56"/>
      <c r="L62" s="56"/>
    </row>
    <row r="63" spans="1:12" ht="13.5" thickBot="1" x14ac:dyDescent="0.25">
      <c r="A63" s="15"/>
      <c r="B63" s="22"/>
      <c r="C63" s="22"/>
      <c r="D63" s="22"/>
      <c r="E63" s="22"/>
      <c r="F63" s="22"/>
      <c r="G63" s="22"/>
      <c r="H63" s="9"/>
      <c r="J63" s="56"/>
      <c r="K63" s="56"/>
      <c r="L63" s="56"/>
    </row>
    <row r="64" spans="1:12" ht="13.5" thickBot="1" x14ac:dyDescent="0.25">
      <c r="A64" s="15"/>
      <c r="B64" s="22"/>
      <c r="C64" s="22"/>
      <c r="D64" s="22"/>
      <c r="E64" s="22"/>
      <c r="F64" s="22"/>
      <c r="G64" s="22"/>
      <c r="H64" s="9"/>
      <c r="J64" s="56"/>
      <c r="K64" s="56"/>
      <c r="L64" s="56"/>
    </row>
    <row r="65" spans="1:12" ht="13.5" thickBot="1" x14ac:dyDescent="0.25">
      <c r="A65" s="5"/>
      <c r="B65" s="20"/>
      <c r="C65" s="20"/>
      <c r="D65" s="20"/>
      <c r="E65" s="20"/>
      <c r="F65" s="20"/>
      <c r="G65" s="20"/>
      <c r="J65" s="56"/>
      <c r="K65" s="56"/>
      <c r="L65" s="56"/>
    </row>
    <row r="66" spans="1:12" ht="13.5" thickBot="1" x14ac:dyDescent="0.25">
      <c r="A66" s="4" t="s">
        <v>12</v>
      </c>
      <c r="B66" s="19">
        <f t="shared" ref="B66:G66" si="9">+B16+B10</f>
        <v>1150000</v>
      </c>
      <c r="C66" s="19">
        <f t="shared" si="9"/>
        <v>968723</v>
      </c>
      <c r="D66" s="19">
        <f t="shared" si="9"/>
        <v>217114</v>
      </c>
      <c r="E66" s="19">
        <f t="shared" si="9"/>
        <v>455195</v>
      </c>
      <c r="F66" s="19">
        <f t="shared" si="9"/>
        <v>684183</v>
      </c>
      <c r="G66" s="19">
        <f t="shared" si="9"/>
        <v>968723</v>
      </c>
      <c r="J66" s="56"/>
      <c r="K66" s="56"/>
      <c r="L66" s="56"/>
    </row>
    <row r="67" spans="1:12" ht="13.5" thickBot="1" x14ac:dyDescent="0.25">
      <c r="A67" s="5"/>
      <c r="B67" s="20"/>
      <c r="C67" s="20"/>
      <c r="D67" s="20"/>
      <c r="E67" s="20"/>
      <c r="F67" s="20"/>
      <c r="G67" s="20"/>
      <c r="J67" s="56"/>
      <c r="K67" s="56"/>
      <c r="L67" s="56"/>
    </row>
    <row r="68" spans="1:12" ht="13.5" thickBot="1" x14ac:dyDescent="0.25">
      <c r="A68" s="5" t="s">
        <v>13</v>
      </c>
      <c r="B68" s="23">
        <v>24</v>
      </c>
      <c r="C68" s="23">
        <v>24</v>
      </c>
      <c r="D68" s="23">
        <v>22</v>
      </c>
      <c r="E68" s="23">
        <v>22</v>
      </c>
      <c r="F68" s="23">
        <v>21</v>
      </c>
      <c r="G68" s="23">
        <v>20</v>
      </c>
      <c r="J68" s="56"/>
      <c r="K68" s="56"/>
      <c r="L68" s="56"/>
    </row>
    <row r="69" spans="1:12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MStoimenova</cp:lastModifiedBy>
  <cp:lastPrinted>2021-04-14T11:18:19Z</cp:lastPrinted>
  <dcterms:created xsi:type="dcterms:W3CDTF">2016-04-01T09:51:31Z</dcterms:created>
  <dcterms:modified xsi:type="dcterms:W3CDTF">2024-02-21T11:20:17Z</dcterms:modified>
</cp:coreProperties>
</file>